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45" windowHeight="7800"/>
  </bookViews>
  <sheets>
    <sheet name="Ред2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30" i="3"/>
  <c r="F25" i="3"/>
  <c r="E24" i="3"/>
  <c r="F24" i="3" s="1"/>
  <c r="E23" i="3"/>
  <c r="F19" i="3"/>
  <c r="F18" i="3"/>
  <c r="F17" i="3"/>
  <c r="F16" i="3"/>
  <c r="F15" i="3"/>
  <c r="E14" i="3"/>
  <c r="F14" i="3" s="1"/>
  <c r="E13" i="3"/>
  <c r="C12" i="3"/>
  <c r="F12" i="3" s="1"/>
  <c r="E11" i="3"/>
  <c r="F11" i="3" s="1"/>
  <c r="F10" i="3"/>
  <c r="F9" i="3"/>
  <c r="F8" i="3"/>
  <c r="F61" i="3"/>
  <c r="F60" i="3"/>
  <c r="F59" i="3"/>
  <c r="F58" i="3"/>
  <c r="F57" i="3"/>
  <c r="F55" i="3"/>
  <c r="F54" i="3"/>
  <c r="F53" i="3"/>
  <c r="F52" i="3"/>
  <c r="F51" i="3"/>
  <c r="F50" i="3"/>
  <c r="F49" i="3"/>
  <c r="F47" i="3"/>
  <c r="F46" i="3"/>
  <c r="F45" i="3"/>
  <c r="F44" i="3"/>
  <c r="F43" i="3"/>
  <c r="F42" i="3"/>
  <c r="F41" i="3"/>
  <c r="F38" i="3"/>
  <c r="F37" i="3"/>
  <c r="F36" i="3"/>
  <c r="F35" i="3"/>
  <c r="F34" i="3"/>
  <c r="F33" i="3"/>
  <c r="F31" i="3"/>
  <c r="F29" i="3"/>
  <c r="F28" i="3"/>
  <c r="F27" i="3"/>
  <c r="C26" i="3"/>
  <c r="F26" i="3" s="1"/>
  <c r="F22" i="3"/>
  <c r="E20" i="3"/>
  <c r="C21" i="3"/>
  <c r="F21" i="3" s="1"/>
  <c r="F39" i="3"/>
  <c r="C5" i="3"/>
  <c r="F5" i="3" s="1"/>
  <c r="F23" i="3" l="1"/>
  <c r="C13" i="3"/>
  <c r="F13" i="3" s="1"/>
  <c r="C6" i="3"/>
  <c r="F20" i="3"/>
  <c r="F6" i="3" l="1"/>
  <c r="C7" i="3"/>
  <c r="F7" i="3" s="1"/>
  <c r="F62" i="3" l="1"/>
  <c r="F64" i="3" s="1"/>
  <c r="F63" i="3" s="1"/>
</calcChain>
</file>

<file path=xl/sharedStrings.xml><?xml version="1.0" encoding="utf-8"?>
<sst xmlns="http://schemas.openxmlformats.org/spreadsheetml/2006/main" count="122" uniqueCount="76">
  <si>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</si>
  <si>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</si>
  <si>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</si>
  <si>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</si>
  <si>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</si>
  <si>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</si>
  <si>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</si>
  <si>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</si>
  <si>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</si>
  <si>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</si>
  <si>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м2</t>
  </si>
  <si>
    <t>шт.</t>
  </si>
  <si>
    <t>Столи трансформери на металокаркасі</t>
  </si>
  <si>
    <t>Стільці</t>
  </si>
  <si>
    <t>Проектор роздільна здатність 1920х1080 Epson EH-TW610</t>
  </si>
  <si>
    <t>Кріплення проектору Epson (ELPMB23)</t>
  </si>
  <si>
    <t>м</t>
  </si>
  <si>
    <t>Єкран проекційний LUMI PSAC200D моторизований</t>
  </si>
  <si>
    <t>Двері вхідні деревяні з коробкою, лиштвою, замком</t>
  </si>
  <si>
    <t>м3</t>
  </si>
  <si>
    <t>Підкладка ізоляційна Steico 3x790x590 мм</t>
  </si>
  <si>
    <t>Склосітка SSA 1111 11x11 340 г/кв.м 25м.п</t>
  </si>
  <si>
    <t>Шпаклівка Knauf MULTI-FINISH 20 кг</t>
  </si>
  <si>
    <t>кг</t>
  </si>
  <si>
    <t>Ґрунтовка глибокопроникна Ceresit CT 17 Супер 10 л</t>
  </si>
  <si>
    <t>л</t>
  </si>
  <si>
    <t>Гіпсокартон Кнауф 2500х1200х12,5</t>
  </si>
  <si>
    <t>Профіль BauGut ARMOSTEEL CD 60/3 м 0,5 мм</t>
  </si>
  <si>
    <t>Профіль BauGut ARMOSTEEL UD 27/3 м 0,5 мм</t>
  </si>
  <si>
    <t>шт</t>
  </si>
  <si>
    <t>Магнітно-маркерна дошка переносна 1000х2000</t>
  </si>
  <si>
    <t>Ноутбук DELL Latitude 3300 Black (N015L330013ERC_UBU)</t>
  </si>
  <si>
    <t>Дріт ВВГнгд 2х2,5</t>
  </si>
  <si>
    <t>Раствор  з доставкою М150</t>
  </si>
  <si>
    <t>Світильник Спот LightMaster LLT103 LED COB 1x10 Вт білий</t>
  </si>
  <si>
    <t>Підсвітка для меблів Eurolamp 14 Вт денний 4000 К LED-FX(T5)-14/4</t>
  </si>
  <si>
    <t>Штори світлозахистні 3000х2500</t>
  </si>
  <si>
    <t>Плунтус з фурнітурою</t>
  </si>
  <si>
    <t>Герб Україны настінний декоративний 500х300 мм</t>
  </si>
  <si>
    <t>Карта настінна України дерев'яна з підсвіткою.</t>
  </si>
  <si>
    <t>Штори жовтоблакитні</t>
  </si>
  <si>
    <t>Елемент декоративний пластиковий прапор України 4000*900 мм</t>
  </si>
  <si>
    <t xml:space="preserve">Шафи </t>
  </si>
  <si>
    <t>компл.</t>
  </si>
  <si>
    <t>секц.</t>
  </si>
  <si>
    <t>Акустична система Компьютерная акустика 5.1 Sven HT-210 Black</t>
  </si>
  <si>
    <t xml:space="preserve">Плита для модульної підвісної стелі AMF </t>
  </si>
  <si>
    <t>Камера для відеоконференций Камера VV-PTZ120EU2</t>
  </si>
  <si>
    <t>Фарба біла для внутрішніх робіт</t>
  </si>
  <si>
    <t>Виготовлення стендів на каркасі 2000х800</t>
  </si>
  <si>
    <t xml:space="preserve">Розетка із заземленням Schneider Electric Asfora 16 А 250 В </t>
  </si>
  <si>
    <t xml:space="preserve">Вимикач двоклавішний Schneider Electric Asfora самозатискні контакти без підсвітки </t>
  </si>
  <si>
    <t>Вивіз, завантаження сміття</t>
  </si>
  <si>
    <t>посл.</t>
  </si>
  <si>
    <t>МФУ Xerox DocuCentre SC2020</t>
  </si>
  <si>
    <t>Меблі</t>
  </si>
  <si>
    <t>Оргтехніка</t>
  </si>
  <si>
    <t>Декоративні єлементиї</t>
  </si>
  <si>
    <t>AMF DONN Профиль основний 3,7</t>
  </si>
  <si>
    <t>AMF DONN Профиль проміжний 1,2м</t>
  </si>
  <si>
    <t>AMF DONN Кут пристенный  3м</t>
  </si>
  <si>
    <t xml:space="preserve">Бандура </t>
  </si>
  <si>
    <t>Музика української звитяги</t>
  </si>
  <si>
    <t>Суміш Ceresit CN 69 25 кг</t>
  </si>
  <si>
    <t>Поточний ремонт стін, откосів та поверхні колон з вирівніванням, фарбуванням, оклейкою шпалерами.</t>
  </si>
  <si>
    <t>Фотошпалери індивідульного виготовлення</t>
  </si>
  <si>
    <t>Заміна дверей</t>
  </si>
  <si>
    <t>Поточний ремонт покриття полу з улаштуванням покриття з ламінату та встановленням плінтусів</t>
  </si>
  <si>
    <t>Шпатлівка Knauf MULTI-FINISH 20 кг</t>
  </si>
  <si>
    <t>Поточний ремонт стелі з улаштуванням конструкцій з гіпсокартону та підвісної стелі, шпатліванням, фарбуванням.</t>
  </si>
  <si>
    <t>Ремонт опалювальної системі з заміною радіаторів</t>
  </si>
  <si>
    <t>Радиатор биметалеві KIRAN</t>
  </si>
  <si>
    <t xml:space="preserve">Ремонт освітлення </t>
  </si>
  <si>
    <t xml:space="preserve">Світильник адміністративний LED IEK ДВО 6565 36 Вт IP20 </t>
  </si>
  <si>
    <t xml:space="preserve">Стіл викладача з тумбою </t>
  </si>
  <si>
    <t>Ламінат колір дуб 32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</si>
</sst>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C47" zoomScale="115" zoomScaleNormal="115" workbookViewId="0">
      <selection activeCell="F64" sqref="F64"/>
    </sheetView>
  </sheetViews>
  <sheetFormatPr defaultColWidth="9.140625" defaultRowHeight="12.75" x14ac:dyDescent="0.2"/>
  <cols>
    <col min="1" max="1" width="5.85546875" style="1" customWidth="1"/>
    <col min="2" max="2" width="71.28515625" style="12" customWidth="1"/>
    <col min="3" max="3" width="14" style="22" customWidth="1"/>
    <col min="4" max="4" width="18" style="1" customWidth="1"/>
    <col min="5" max="6" width="13.42578125" style="13" customWidth="1"/>
    <col min="7" max="16384" width="9.140625" style="1"/>
  </cols>
  <sheetData>
    <row r="1" spans="1:6" ht="14.1" customHeight="1" thickTop="1" x14ac:dyDescent="0.2">
      <c r="A1" s="24"/>
      <c r="B1" s="24"/>
      <c r="C1" s="24"/>
      <c r="D1" s="24"/>
      <c r="E1" s="24"/>
      <c r="F1" s="24"/>
    </row>
    <row r="2" spans="1:6" ht="14.1" customHeight="1" x14ac:dyDescent="0.2">
      <c r="A2" s="25" t="s">
        <v>9</v>
      </c>
      <c r="B2" s="26"/>
      <c r="C2" s="26"/>
      <c r="D2" s="26"/>
      <c r="E2" s="26"/>
      <c r="F2" s="27"/>
    </row>
    <row r="3" spans="1:6" ht="14.1" customHeight="1" x14ac:dyDescent="0.2">
      <c r="A3" s="28" t="s">
        <v>62</v>
      </c>
      <c r="B3" s="29"/>
      <c r="C3" s="29"/>
      <c r="D3" s="29"/>
      <c r="E3" s="29"/>
      <c r="F3" s="30"/>
    </row>
    <row r="4" spans="1:6" s="18" customFormat="1" ht="27.75" customHeight="1" x14ac:dyDescent="0.2">
      <c r="A4" s="15" t="s">
        <v>0</v>
      </c>
      <c r="B4" s="16" t="s">
        <v>4</v>
      </c>
      <c r="C4" s="19" t="s">
        <v>2</v>
      </c>
      <c r="D4" s="16" t="s">
        <v>5</v>
      </c>
      <c r="E4" s="17" t="s">
        <v>1</v>
      </c>
      <c r="F4" s="17" t="s">
        <v>3</v>
      </c>
    </row>
    <row r="5" spans="1:6" ht="27" customHeight="1" x14ac:dyDescent="0.2">
      <c r="A5" s="2">
        <v>1</v>
      </c>
      <c r="B5" s="14" t="s">
        <v>67</v>
      </c>
      <c r="C5" s="20">
        <f>8.8*8.5</f>
        <v>74.800000000000011</v>
      </c>
      <c r="D5" s="4" t="s">
        <v>10</v>
      </c>
      <c r="E5" s="5">
        <v>750</v>
      </c>
      <c r="F5" s="6">
        <f t="shared" ref="F5:F8" si="0">E5*C5</f>
        <v>56100.000000000007</v>
      </c>
    </row>
    <row r="6" spans="1:6" ht="14.1" customHeight="1" x14ac:dyDescent="0.2">
      <c r="A6" s="2">
        <v>2</v>
      </c>
      <c r="B6" s="3" t="s">
        <v>75</v>
      </c>
      <c r="C6" s="21">
        <f>C5*1.1</f>
        <v>82.280000000000015</v>
      </c>
      <c r="D6" s="7" t="s">
        <v>10</v>
      </c>
      <c r="E6" s="6">
        <v>250</v>
      </c>
      <c r="F6" s="6">
        <f t="shared" si="0"/>
        <v>20570.000000000004</v>
      </c>
    </row>
    <row r="7" spans="1:6" ht="14.1" customHeight="1" x14ac:dyDescent="0.2">
      <c r="A7" s="2">
        <v>3</v>
      </c>
      <c r="B7" s="3" t="s">
        <v>20</v>
      </c>
      <c r="C7" s="21">
        <f>C6</f>
        <v>82.280000000000015</v>
      </c>
      <c r="D7" s="7" t="s">
        <v>10</v>
      </c>
      <c r="E7" s="6">
        <v>37.380000000000003</v>
      </c>
      <c r="F7" s="6">
        <f>E7*C7</f>
        <v>3075.6264000000006</v>
      </c>
    </row>
    <row r="8" spans="1:6" ht="14.1" customHeight="1" x14ac:dyDescent="0.2">
      <c r="A8" s="2">
        <v>4</v>
      </c>
      <c r="B8" s="3" t="s">
        <v>63</v>
      </c>
      <c r="C8" s="21">
        <v>30</v>
      </c>
      <c r="D8" s="7" t="s">
        <v>29</v>
      </c>
      <c r="E8" s="6">
        <v>207</v>
      </c>
      <c r="F8" s="6">
        <f t="shared" si="0"/>
        <v>6210</v>
      </c>
    </row>
    <row r="9" spans="1:6" ht="14.1" customHeight="1" x14ac:dyDescent="0.2">
      <c r="A9" s="2">
        <v>5</v>
      </c>
      <c r="B9" s="3" t="s">
        <v>37</v>
      </c>
      <c r="C9" s="21">
        <v>40</v>
      </c>
      <c r="D9" s="7" t="s">
        <v>16</v>
      </c>
      <c r="E9" s="6">
        <v>30</v>
      </c>
      <c r="F9" s="6">
        <f t="shared" ref="F9:F39" si="1">E9*C9</f>
        <v>1200</v>
      </c>
    </row>
    <row r="10" spans="1:6" ht="25.5" customHeight="1" x14ac:dyDescent="0.2">
      <c r="A10" s="2">
        <v>6</v>
      </c>
      <c r="B10" s="14" t="s">
        <v>64</v>
      </c>
      <c r="C10" s="21">
        <v>122</v>
      </c>
      <c r="D10" s="7" t="s">
        <v>10</v>
      </c>
      <c r="E10" s="6">
        <v>990</v>
      </c>
      <c r="F10" s="6">
        <f t="shared" si="1"/>
        <v>120780</v>
      </c>
    </row>
    <row r="11" spans="1:6" ht="14.1" customHeight="1" x14ac:dyDescent="0.2">
      <c r="A11" s="2">
        <v>7</v>
      </c>
      <c r="B11" s="3" t="s">
        <v>33</v>
      </c>
      <c r="C11" s="21">
        <v>3</v>
      </c>
      <c r="D11" s="7" t="s">
        <v>19</v>
      </c>
      <c r="E11" s="6">
        <f>500+1550</f>
        <v>2050</v>
      </c>
      <c r="F11" s="6">
        <f t="shared" si="1"/>
        <v>6150</v>
      </c>
    </row>
    <row r="12" spans="1:6" ht="14.1" customHeight="1" x14ac:dyDescent="0.2">
      <c r="A12" s="2">
        <v>8</v>
      </c>
      <c r="B12" s="3" t="s">
        <v>21</v>
      </c>
      <c r="C12" s="21">
        <f>C10*1.1</f>
        <v>134.20000000000002</v>
      </c>
      <c r="D12" s="7" t="s">
        <v>10</v>
      </c>
      <c r="E12" s="6">
        <v>62.05</v>
      </c>
      <c r="F12" s="6">
        <f t="shared" si="1"/>
        <v>8327.11</v>
      </c>
    </row>
    <row r="13" spans="1:6" ht="14.1" customHeight="1" x14ac:dyDescent="0.2">
      <c r="A13" s="2">
        <v>9</v>
      </c>
      <c r="B13" s="3" t="s">
        <v>22</v>
      </c>
      <c r="C13" s="21">
        <f>C12*5*1.2</f>
        <v>805.20000000000016</v>
      </c>
      <c r="D13" s="7" t="s">
        <v>23</v>
      </c>
      <c r="E13" s="6">
        <f>185/20</f>
        <v>9.25</v>
      </c>
      <c r="F13" s="6">
        <f t="shared" si="1"/>
        <v>7448.1000000000013</v>
      </c>
    </row>
    <row r="14" spans="1:6" ht="14.1" customHeight="1" x14ac:dyDescent="0.2">
      <c r="A14" s="2">
        <v>10</v>
      </c>
      <c r="B14" s="3" t="s">
        <v>24</v>
      </c>
      <c r="C14" s="21">
        <v>30</v>
      </c>
      <c r="D14" s="7" t="s">
        <v>25</v>
      </c>
      <c r="E14" s="6">
        <f>319/10</f>
        <v>31.9</v>
      </c>
      <c r="F14" s="6">
        <f t="shared" si="1"/>
        <v>957</v>
      </c>
    </row>
    <row r="15" spans="1:6" ht="14.1" customHeight="1" x14ac:dyDescent="0.2">
      <c r="A15" s="2">
        <v>11</v>
      </c>
      <c r="B15" s="3" t="s">
        <v>65</v>
      </c>
      <c r="C15" s="21">
        <v>45</v>
      </c>
      <c r="D15" s="7" t="s">
        <v>10</v>
      </c>
      <c r="E15" s="6">
        <v>400</v>
      </c>
      <c r="F15" s="6">
        <f t="shared" si="1"/>
        <v>18000</v>
      </c>
    </row>
    <row r="16" spans="1:6" ht="14.1" customHeight="1" x14ac:dyDescent="0.2">
      <c r="A16" s="2">
        <v>12</v>
      </c>
      <c r="B16" s="3" t="s">
        <v>48</v>
      </c>
      <c r="C16" s="21">
        <v>20</v>
      </c>
      <c r="D16" s="7" t="s">
        <v>25</v>
      </c>
      <c r="E16" s="6">
        <v>40</v>
      </c>
      <c r="F16" s="6">
        <f t="shared" si="1"/>
        <v>800</v>
      </c>
    </row>
    <row r="17" spans="1:6" ht="14.1" customHeight="1" x14ac:dyDescent="0.2">
      <c r="A17" s="2">
        <v>13</v>
      </c>
      <c r="B17" s="14" t="s">
        <v>66</v>
      </c>
      <c r="C17" s="21">
        <v>1</v>
      </c>
      <c r="D17" s="7" t="s">
        <v>11</v>
      </c>
      <c r="E17" s="6">
        <v>2300</v>
      </c>
      <c r="F17" s="6">
        <f t="shared" si="1"/>
        <v>2300</v>
      </c>
    </row>
    <row r="18" spans="1:6" ht="14.1" customHeight="1" x14ac:dyDescent="0.2">
      <c r="A18" s="2">
        <v>14</v>
      </c>
      <c r="B18" s="3" t="s">
        <v>18</v>
      </c>
      <c r="C18" s="21">
        <v>1</v>
      </c>
      <c r="D18" s="7" t="s">
        <v>11</v>
      </c>
      <c r="E18" s="6">
        <v>5307</v>
      </c>
      <c r="F18" s="6">
        <f t="shared" si="1"/>
        <v>5307</v>
      </c>
    </row>
    <row r="19" spans="1:6" ht="29.25" customHeight="1" x14ac:dyDescent="0.2">
      <c r="A19" s="2">
        <v>15</v>
      </c>
      <c r="B19" s="14" t="s">
        <v>69</v>
      </c>
      <c r="C19" s="21">
        <v>74.8</v>
      </c>
      <c r="D19" s="7" t="s">
        <v>10</v>
      </c>
      <c r="E19" s="6">
        <v>650</v>
      </c>
      <c r="F19" s="6">
        <f t="shared" si="1"/>
        <v>48620</v>
      </c>
    </row>
    <row r="20" spans="1:6" ht="16.5" customHeight="1" x14ac:dyDescent="0.2">
      <c r="A20" s="2">
        <v>16</v>
      </c>
      <c r="B20" s="3" t="s">
        <v>27</v>
      </c>
      <c r="C20" s="21">
        <v>240</v>
      </c>
      <c r="D20" s="7" t="s">
        <v>16</v>
      </c>
      <c r="E20" s="6">
        <f>53/3</f>
        <v>17.666666666666668</v>
      </c>
      <c r="F20" s="6">
        <f t="shared" si="1"/>
        <v>4240</v>
      </c>
    </row>
    <row r="21" spans="1:6" ht="16.5" customHeight="1" x14ac:dyDescent="0.2">
      <c r="A21" s="2">
        <v>17</v>
      </c>
      <c r="B21" s="3" t="s">
        <v>28</v>
      </c>
      <c r="C21" s="21">
        <f>C20</f>
        <v>240</v>
      </c>
      <c r="D21" s="7" t="s">
        <v>16</v>
      </c>
      <c r="E21" s="6">
        <v>11.333333333333334</v>
      </c>
      <c r="F21" s="6">
        <f t="shared" si="1"/>
        <v>2720</v>
      </c>
    </row>
    <row r="22" spans="1:6" ht="16.5" customHeight="1" x14ac:dyDescent="0.2">
      <c r="A22" s="2">
        <v>18</v>
      </c>
      <c r="B22" s="3" t="s">
        <v>26</v>
      </c>
      <c r="C22" s="21">
        <v>25</v>
      </c>
      <c r="D22" s="7" t="s">
        <v>11</v>
      </c>
      <c r="E22" s="6">
        <v>120</v>
      </c>
      <c r="F22" s="6">
        <f t="shared" si="1"/>
        <v>3000</v>
      </c>
    </row>
    <row r="23" spans="1:6" ht="14.1" customHeight="1" x14ac:dyDescent="0.2">
      <c r="A23" s="2">
        <v>19</v>
      </c>
      <c r="B23" s="3" t="s">
        <v>68</v>
      </c>
      <c r="C23" s="21">
        <v>150</v>
      </c>
      <c r="D23" s="7" t="s">
        <v>23</v>
      </c>
      <c r="E23" s="6">
        <f>185/20</f>
        <v>9.25</v>
      </c>
      <c r="F23" s="6">
        <f t="shared" si="1"/>
        <v>1387.5</v>
      </c>
    </row>
    <row r="24" spans="1:6" ht="14.1" customHeight="1" x14ac:dyDescent="0.2">
      <c r="A24" s="2">
        <v>20</v>
      </c>
      <c r="B24" s="3" t="s">
        <v>24</v>
      </c>
      <c r="C24" s="21">
        <v>30</v>
      </c>
      <c r="D24" s="7" t="s">
        <v>25</v>
      </c>
      <c r="E24" s="6">
        <f>319/10</f>
        <v>31.9</v>
      </c>
      <c r="F24" s="6">
        <f t="shared" si="1"/>
        <v>957</v>
      </c>
    </row>
    <row r="25" spans="1:6" ht="14.1" customHeight="1" x14ac:dyDescent="0.2">
      <c r="A25" s="2">
        <v>21</v>
      </c>
      <c r="B25" s="3" t="s">
        <v>48</v>
      </c>
      <c r="C25" s="21">
        <v>10</v>
      </c>
      <c r="D25" s="7" t="s">
        <v>25</v>
      </c>
      <c r="E25" s="6">
        <v>40</v>
      </c>
      <c r="F25" s="6">
        <f t="shared" si="1"/>
        <v>400</v>
      </c>
    </row>
    <row r="26" spans="1:6" ht="14.1" customHeight="1" x14ac:dyDescent="0.2">
      <c r="A26" s="2">
        <v>22</v>
      </c>
      <c r="B26" s="3" t="s">
        <v>46</v>
      </c>
      <c r="C26" s="21">
        <f>0.6*0.6*150</f>
        <v>54</v>
      </c>
      <c r="D26" s="7" t="s">
        <v>10</v>
      </c>
      <c r="E26" s="6">
        <v>152</v>
      </c>
      <c r="F26" s="6">
        <f t="shared" si="1"/>
        <v>8208</v>
      </c>
    </row>
    <row r="27" spans="1:6" ht="14.1" customHeight="1" x14ac:dyDescent="0.2">
      <c r="A27" s="2">
        <v>23</v>
      </c>
      <c r="B27" s="3" t="s">
        <v>58</v>
      </c>
      <c r="C27" s="21">
        <v>50</v>
      </c>
      <c r="D27" s="7" t="s">
        <v>11</v>
      </c>
      <c r="E27" s="6">
        <v>119</v>
      </c>
      <c r="F27" s="6">
        <f t="shared" si="1"/>
        <v>5950</v>
      </c>
    </row>
    <row r="28" spans="1:6" ht="14.1" customHeight="1" x14ac:dyDescent="0.2">
      <c r="A28" s="2">
        <v>24</v>
      </c>
      <c r="B28" s="3" t="s">
        <v>59</v>
      </c>
      <c r="C28" s="21">
        <v>150</v>
      </c>
      <c r="D28" s="7" t="s">
        <v>11</v>
      </c>
      <c r="E28" s="6">
        <v>40</v>
      </c>
      <c r="F28" s="6">
        <f t="shared" si="1"/>
        <v>6000</v>
      </c>
    </row>
    <row r="29" spans="1:6" ht="14.1" customHeight="1" x14ac:dyDescent="0.2">
      <c r="A29" s="2">
        <v>25</v>
      </c>
      <c r="B29" s="3" t="s">
        <v>60</v>
      </c>
      <c r="C29" s="21">
        <v>15</v>
      </c>
      <c r="D29" s="7" t="s">
        <v>11</v>
      </c>
      <c r="E29" s="6">
        <v>61</v>
      </c>
      <c r="F29" s="6">
        <f t="shared" si="1"/>
        <v>915</v>
      </c>
    </row>
    <row r="30" spans="1:6" ht="14.1" customHeight="1" x14ac:dyDescent="0.2">
      <c r="A30" s="2">
        <v>27</v>
      </c>
      <c r="B30" s="14" t="s">
        <v>70</v>
      </c>
      <c r="C30" s="21">
        <v>1</v>
      </c>
      <c r="D30" s="7" t="s">
        <v>53</v>
      </c>
      <c r="E30" s="6">
        <v>3500</v>
      </c>
      <c r="F30" s="6">
        <f t="shared" si="1"/>
        <v>3500</v>
      </c>
    </row>
    <row r="31" spans="1:6" ht="14.1" customHeight="1" x14ac:dyDescent="0.2">
      <c r="A31" s="2">
        <v>28</v>
      </c>
      <c r="B31" s="3" t="s">
        <v>71</v>
      </c>
      <c r="C31" s="21">
        <v>40</v>
      </c>
      <c r="D31" s="7" t="s">
        <v>44</v>
      </c>
      <c r="E31" s="6">
        <v>165</v>
      </c>
      <c r="F31" s="6">
        <f t="shared" si="1"/>
        <v>6600</v>
      </c>
    </row>
    <row r="32" spans="1:6" ht="14.1" customHeight="1" x14ac:dyDescent="0.2">
      <c r="A32" s="2">
        <v>29</v>
      </c>
      <c r="B32" s="14" t="s">
        <v>72</v>
      </c>
      <c r="C32" s="21">
        <v>1</v>
      </c>
      <c r="D32" s="7" t="s">
        <v>53</v>
      </c>
      <c r="E32" s="6">
        <v>17000</v>
      </c>
      <c r="F32" s="6">
        <f t="shared" si="1"/>
        <v>17000</v>
      </c>
    </row>
    <row r="33" spans="1:6" ht="14.1" customHeight="1" x14ac:dyDescent="0.2">
      <c r="A33" s="2">
        <v>30</v>
      </c>
      <c r="B33" s="3" t="s">
        <v>35</v>
      </c>
      <c r="C33" s="21">
        <v>12</v>
      </c>
      <c r="D33" s="7" t="s">
        <v>29</v>
      </c>
      <c r="E33" s="6">
        <v>270</v>
      </c>
      <c r="F33" s="6">
        <f t="shared" si="1"/>
        <v>3240</v>
      </c>
    </row>
    <row r="34" spans="1:6" ht="14.1" customHeight="1" x14ac:dyDescent="0.2">
      <c r="A34" s="2">
        <v>31</v>
      </c>
      <c r="B34" s="3" t="s">
        <v>34</v>
      </c>
      <c r="C34" s="21">
        <v>18</v>
      </c>
      <c r="D34" s="7" t="s">
        <v>29</v>
      </c>
      <c r="E34" s="6">
        <v>450</v>
      </c>
      <c r="F34" s="6">
        <f t="shared" si="1"/>
        <v>8100</v>
      </c>
    </row>
    <row r="35" spans="1:6" ht="14.1" customHeight="1" x14ac:dyDescent="0.2">
      <c r="A35" s="2">
        <v>32</v>
      </c>
      <c r="B35" s="3" t="s">
        <v>73</v>
      </c>
      <c r="C35" s="21">
        <v>18</v>
      </c>
      <c r="D35" s="7" t="s">
        <v>29</v>
      </c>
      <c r="E35" s="6">
        <v>454</v>
      </c>
      <c r="F35" s="6">
        <f t="shared" si="1"/>
        <v>8172</v>
      </c>
    </row>
    <row r="36" spans="1:6" ht="14.1" customHeight="1" x14ac:dyDescent="0.2">
      <c r="A36" s="2">
        <v>33</v>
      </c>
      <c r="B36" s="3" t="s">
        <v>50</v>
      </c>
      <c r="C36" s="21">
        <v>8</v>
      </c>
      <c r="D36" s="7" t="s">
        <v>29</v>
      </c>
      <c r="E36" s="6">
        <v>70</v>
      </c>
      <c r="F36" s="6">
        <f t="shared" si="1"/>
        <v>560</v>
      </c>
    </row>
    <row r="37" spans="1:6" ht="14.1" customHeight="1" x14ac:dyDescent="0.2">
      <c r="A37" s="2">
        <v>34</v>
      </c>
      <c r="B37" s="3" t="s">
        <v>51</v>
      </c>
      <c r="C37" s="21">
        <v>4</v>
      </c>
      <c r="D37" s="7" t="s">
        <v>29</v>
      </c>
      <c r="E37" s="6">
        <v>66</v>
      </c>
      <c r="F37" s="6">
        <f t="shared" si="1"/>
        <v>264</v>
      </c>
    </row>
    <row r="38" spans="1:6" ht="14.1" customHeight="1" x14ac:dyDescent="0.2">
      <c r="A38" s="2">
        <v>35</v>
      </c>
      <c r="B38" s="3" t="s">
        <v>32</v>
      </c>
      <c r="C38" s="21">
        <v>200</v>
      </c>
      <c r="D38" s="7" t="s">
        <v>16</v>
      </c>
      <c r="E38" s="6">
        <v>24.24</v>
      </c>
      <c r="F38" s="6">
        <f t="shared" si="1"/>
        <v>4848</v>
      </c>
    </row>
    <row r="39" spans="1:6" ht="14.1" customHeight="1" x14ac:dyDescent="0.2">
      <c r="A39" s="2">
        <v>26</v>
      </c>
      <c r="B39" s="14" t="s">
        <v>52</v>
      </c>
      <c r="C39" s="21">
        <v>1</v>
      </c>
      <c r="D39" s="7" t="s">
        <v>53</v>
      </c>
      <c r="E39" s="6">
        <v>3000</v>
      </c>
      <c r="F39" s="6">
        <f t="shared" si="1"/>
        <v>3000</v>
      </c>
    </row>
    <row r="40" spans="1:6" ht="14.1" customHeight="1" x14ac:dyDescent="0.2">
      <c r="A40" s="2">
        <v>36</v>
      </c>
      <c r="B40" s="14" t="s">
        <v>55</v>
      </c>
      <c r="C40" s="21"/>
      <c r="D40" s="7"/>
      <c r="E40" s="6"/>
      <c r="F40" s="6"/>
    </row>
    <row r="41" spans="1:6" ht="14.1" customHeight="1" x14ac:dyDescent="0.2">
      <c r="A41" s="2">
        <v>37</v>
      </c>
      <c r="B41" s="3" t="s">
        <v>49</v>
      </c>
      <c r="C41" s="21">
        <v>7</v>
      </c>
      <c r="D41" s="7" t="s">
        <v>11</v>
      </c>
      <c r="E41" s="6">
        <v>1800</v>
      </c>
      <c r="F41" s="6">
        <f t="shared" ref="F41:F47" si="2">E41*C41</f>
        <v>12600</v>
      </c>
    </row>
    <row r="42" spans="1:6" ht="14.1" customHeight="1" x14ac:dyDescent="0.2">
      <c r="A42" s="2">
        <v>38</v>
      </c>
      <c r="B42" s="3" t="s">
        <v>42</v>
      </c>
      <c r="C42" s="21">
        <v>1</v>
      </c>
      <c r="D42" s="7" t="s">
        <v>43</v>
      </c>
      <c r="E42" s="6">
        <v>38000</v>
      </c>
      <c r="F42" s="6">
        <f t="shared" si="2"/>
        <v>38000</v>
      </c>
    </row>
    <row r="43" spans="1:6" ht="14.1" customHeight="1" x14ac:dyDescent="0.2">
      <c r="A43" s="2">
        <v>39</v>
      </c>
      <c r="B43" s="3" t="s">
        <v>74</v>
      </c>
      <c r="C43" s="21">
        <v>1</v>
      </c>
      <c r="D43" s="7" t="s">
        <v>11</v>
      </c>
      <c r="E43" s="6">
        <v>9000</v>
      </c>
      <c r="F43" s="6">
        <f t="shared" si="2"/>
        <v>9000</v>
      </c>
    </row>
    <row r="44" spans="1:6" ht="14.1" customHeight="1" x14ac:dyDescent="0.2">
      <c r="A44" s="2">
        <v>40</v>
      </c>
      <c r="B44" s="3" t="s">
        <v>12</v>
      </c>
      <c r="C44" s="21">
        <v>36</v>
      </c>
      <c r="D44" s="7" t="s">
        <v>11</v>
      </c>
      <c r="E44" s="6">
        <v>4450</v>
      </c>
      <c r="F44" s="6">
        <f t="shared" si="2"/>
        <v>160200</v>
      </c>
    </row>
    <row r="45" spans="1:6" ht="14.1" customHeight="1" x14ac:dyDescent="0.2">
      <c r="A45" s="2">
        <v>41</v>
      </c>
      <c r="B45" s="3" t="s">
        <v>13</v>
      </c>
      <c r="C45" s="21">
        <v>36</v>
      </c>
      <c r="D45" s="7" t="s">
        <v>11</v>
      </c>
      <c r="E45" s="6">
        <v>1500</v>
      </c>
      <c r="F45" s="6">
        <f t="shared" si="2"/>
        <v>54000</v>
      </c>
    </row>
    <row r="46" spans="1:6" ht="14.1" customHeight="1" x14ac:dyDescent="0.2">
      <c r="A46" s="2">
        <v>42</v>
      </c>
      <c r="B46" s="3" t="s">
        <v>30</v>
      </c>
      <c r="C46" s="21">
        <v>1</v>
      </c>
      <c r="D46" s="7" t="s">
        <v>11</v>
      </c>
      <c r="E46" s="6">
        <v>5500</v>
      </c>
      <c r="F46" s="6">
        <f t="shared" si="2"/>
        <v>5500</v>
      </c>
    </row>
    <row r="47" spans="1:6" ht="14.1" customHeight="1" x14ac:dyDescent="0.2">
      <c r="A47" s="2">
        <v>43</v>
      </c>
      <c r="B47" s="3" t="s">
        <v>36</v>
      </c>
      <c r="C47" s="21">
        <v>4</v>
      </c>
      <c r="D47" s="7" t="s">
        <v>11</v>
      </c>
      <c r="E47" s="6">
        <v>1600</v>
      </c>
      <c r="F47" s="6">
        <f t="shared" si="2"/>
        <v>6400</v>
      </c>
    </row>
    <row r="48" spans="1:6" ht="14.1" customHeight="1" x14ac:dyDescent="0.2">
      <c r="A48" s="2">
        <v>44</v>
      </c>
      <c r="B48" s="14" t="s">
        <v>56</v>
      </c>
      <c r="C48" s="21"/>
      <c r="D48" s="7"/>
      <c r="E48" s="6"/>
      <c r="F48" s="6"/>
    </row>
    <row r="49" spans="1:6" ht="14.1" customHeight="1" x14ac:dyDescent="0.2">
      <c r="A49" s="2">
        <v>45</v>
      </c>
      <c r="B49" s="3" t="s">
        <v>17</v>
      </c>
      <c r="C49" s="21">
        <v>1</v>
      </c>
      <c r="D49" s="7" t="s">
        <v>11</v>
      </c>
      <c r="E49" s="6">
        <v>24210</v>
      </c>
      <c r="F49" s="6">
        <f>E49*C49</f>
        <v>24210</v>
      </c>
    </row>
    <row r="50" spans="1:6" ht="14.1" customHeight="1" x14ac:dyDescent="0.2">
      <c r="A50" s="2">
        <v>46</v>
      </c>
      <c r="B50" s="3" t="s">
        <v>14</v>
      </c>
      <c r="C50" s="21">
        <v>1</v>
      </c>
      <c r="D50" s="7" t="s">
        <v>11</v>
      </c>
      <c r="E50" s="6">
        <v>19655</v>
      </c>
      <c r="F50" s="6">
        <f>E50*C50</f>
        <v>19655</v>
      </c>
    </row>
    <row r="51" spans="1:6" ht="14.1" customHeight="1" x14ac:dyDescent="0.2">
      <c r="A51" s="2">
        <v>47</v>
      </c>
      <c r="B51" s="3" t="s">
        <v>15</v>
      </c>
      <c r="C51" s="21">
        <v>1</v>
      </c>
      <c r="D51" s="7" t="s">
        <v>11</v>
      </c>
      <c r="E51" s="6">
        <v>5225</v>
      </c>
      <c r="F51" s="6">
        <f t="shared" ref="F51" si="3">E51*C51</f>
        <v>5225</v>
      </c>
    </row>
    <row r="52" spans="1:6" ht="14.1" customHeight="1" x14ac:dyDescent="0.2">
      <c r="A52" s="2">
        <v>48</v>
      </c>
      <c r="B52" s="3" t="s">
        <v>31</v>
      </c>
      <c r="C52" s="21">
        <v>1</v>
      </c>
      <c r="D52" s="7" t="s">
        <v>11</v>
      </c>
      <c r="E52" s="6">
        <v>26100</v>
      </c>
      <c r="F52" s="6">
        <f>E52*C52</f>
        <v>26100</v>
      </c>
    </row>
    <row r="53" spans="1:6" ht="14.1" customHeight="1" x14ac:dyDescent="0.2">
      <c r="A53" s="2">
        <v>49</v>
      </c>
      <c r="B53" s="3" t="s">
        <v>54</v>
      </c>
      <c r="C53" s="21">
        <v>1</v>
      </c>
      <c r="D53" s="7" t="s">
        <v>11</v>
      </c>
      <c r="E53" s="6">
        <v>32400</v>
      </c>
      <c r="F53" s="6">
        <f>E53*C53</f>
        <v>32400</v>
      </c>
    </row>
    <row r="54" spans="1:6" ht="14.1" customHeight="1" x14ac:dyDescent="0.2">
      <c r="A54" s="2">
        <v>50</v>
      </c>
      <c r="B54" s="3" t="s">
        <v>45</v>
      </c>
      <c r="C54" s="21">
        <v>1</v>
      </c>
      <c r="D54" s="7" t="s">
        <v>11</v>
      </c>
      <c r="E54" s="6">
        <v>4000</v>
      </c>
      <c r="F54" s="6">
        <f>E54*C54</f>
        <v>4000</v>
      </c>
    </row>
    <row r="55" spans="1:6" ht="14.1" customHeight="1" x14ac:dyDescent="0.2">
      <c r="A55" s="2">
        <v>51</v>
      </c>
      <c r="B55" s="3" t="s">
        <v>47</v>
      </c>
      <c r="C55" s="21">
        <v>1</v>
      </c>
      <c r="D55" s="7" t="s">
        <v>11</v>
      </c>
      <c r="E55" s="6">
        <v>15960</v>
      </c>
      <c r="F55" s="6">
        <f>E55*C55</f>
        <v>15960</v>
      </c>
    </row>
    <row r="56" spans="1:6" ht="14.1" customHeight="1" x14ac:dyDescent="0.2">
      <c r="A56" s="2">
        <v>52</v>
      </c>
      <c r="B56" s="14" t="s">
        <v>57</v>
      </c>
      <c r="C56" s="21"/>
      <c r="D56" s="7"/>
      <c r="E56" s="6"/>
      <c r="F56" s="6"/>
    </row>
    <row r="57" spans="1:6" ht="14.1" customHeight="1" x14ac:dyDescent="0.2">
      <c r="A57" s="2">
        <v>53</v>
      </c>
      <c r="B57" s="3" t="s">
        <v>39</v>
      </c>
      <c r="C57" s="21">
        <v>1</v>
      </c>
      <c r="D57" s="7" t="s">
        <v>11</v>
      </c>
      <c r="E57" s="6">
        <v>3500</v>
      </c>
      <c r="F57" s="6">
        <f t="shared" ref="F57:F61" si="4">E57*C57</f>
        <v>3500</v>
      </c>
    </row>
    <row r="58" spans="1:6" ht="14.1" customHeight="1" x14ac:dyDescent="0.2">
      <c r="A58" s="2">
        <v>54</v>
      </c>
      <c r="B58" s="3" t="s">
        <v>38</v>
      </c>
      <c r="C58" s="21">
        <v>1</v>
      </c>
      <c r="D58" s="7" t="s">
        <v>11</v>
      </c>
      <c r="E58" s="6">
        <v>800</v>
      </c>
      <c r="F58" s="6">
        <f t="shared" si="4"/>
        <v>800</v>
      </c>
    </row>
    <row r="59" spans="1:6" ht="14.1" customHeight="1" x14ac:dyDescent="0.2">
      <c r="A59" s="2">
        <v>55</v>
      </c>
      <c r="B59" s="3" t="s">
        <v>40</v>
      </c>
      <c r="C59" s="21">
        <v>2</v>
      </c>
      <c r="D59" s="7" t="s">
        <v>11</v>
      </c>
      <c r="E59" s="6">
        <v>1200</v>
      </c>
      <c r="F59" s="6">
        <f t="shared" si="4"/>
        <v>2400</v>
      </c>
    </row>
    <row r="60" spans="1:6" ht="14.1" customHeight="1" x14ac:dyDescent="0.2">
      <c r="A60" s="2">
        <v>56</v>
      </c>
      <c r="B60" s="3" t="s">
        <v>41</v>
      </c>
      <c r="C60" s="21">
        <v>1</v>
      </c>
      <c r="D60" s="7" t="s">
        <v>11</v>
      </c>
      <c r="E60" s="6">
        <v>2600</v>
      </c>
      <c r="F60" s="6">
        <f t="shared" si="4"/>
        <v>2600</v>
      </c>
    </row>
    <row r="61" spans="1:6" ht="14.1" customHeight="1" x14ac:dyDescent="0.2">
      <c r="A61" s="2">
        <v>57</v>
      </c>
      <c r="B61" s="3" t="s">
        <v>61</v>
      </c>
      <c r="C61" s="21">
        <v>1</v>
      </c>
      <c r="D61" s="7" t="s">
        <v>11</v>
      </c>
      <c r="E61" s="6">
        <v>15600</v>
      </c>
      <c r="F61" s="6">
        <f t="shared" si="4"/>
        <v>15600</v>
      </c>
    </row>
    <row r="62" spans="1:6" ht="14.1" customHeight="1" x14ac:dyDescent="0.2">
      <c r="A62" s="23" t="s">
        <v>8</v>
      </c>
      <c r="B62" s="23"/>
      <c r="C62" s="23"/>
      <c r="D62" s="23"/>
      <c r="E62" s="23"/>
      <c r="F62" s="6">
        <f>SUM(F5:F61)</f>
        <v>833056.33640000003</v>
      </c>
    </row>
    <row r="63" spans="1:6" ht="14.1" customHeight="1" x14ac:dyDescent="0.2">
      <c r="A63" s="31" t="s">
        <v>6</v>
      </c>
      <c r="B63" s="31"/>
      <c r="C63" s="31"/>
      <c r="D63" s="31"/>
      <c r="E63" s="31"/>
      <c r="F63" s="6">
        <f>F64-F62</f>
        <v>166611.26727999991</v>
      </c>
    </row>
    <row r="64" spans="1:6" ht="14.1" customHeight="1" x14ac:dyDescent="0.2">
      <c r="A64" s="23" t="s">
        <v>7</v>
      </c>
      <c r="B64" s="23"/>
      <c r="C64" s="23"/>
      <c r="D64" s="23"/>
      <c r="E64" s="23"/>
      <c r="F64" s="6">
        <f>F62*1.2</f>
        <v>999667.60367999994</v>
      </c>
    </row>
    <row r="65" spans="1:6" x14ac:dyDescent="0.2">
      <c r="A65" s="8"/>
      <c r="B65" s="9"/>
      <c r="C65" s="10"/>
      <c r="D65" s="10"/>
      <c r="E65" s="11"/>
      <c r="F65" s="11"/>
    </row>
    <row r="66" spans="1:6" x14ac:dyDescent="0.2">
      <c r="A66" s="8"/>
      <c r="B66" s="9"/>
      <c r="C66" s="10"/>
      <c r="D66" s="10"/>
      <c r="E66" s="11"/>
      <c r="F66" s="11"/>
    </row>
  </sheetData>
  <mergeCells count="6">
    <mergeCell ref="A64:E64"/>
    <mergeCell ref="A1:F1"/>
    <mergeCell ref="A2:F2"/>
    <mergeCell ref="A3:F3"/>
    <mergeCell ref="A62:E62"/>
    <mergeCell ref="A63:E6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Ред2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2020-06-10T17:40:45Z</dcterms:modified>
</cp:coreProperties>
</file>