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User\Desktop\проект\"/>
    </mc:Choice>
  </mc:AlternateContent>
  <bookViews>
    <workbookView xWindow="0" yWindow="0" windowWidth="18345" windowHeight="796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" l="1"/>
  <c r="F7" i="1"/>
  <c r="F8" i="1"/>
  <c r="F10" i="1"/>
  <c r="F11" i="1"/>
  <c r="F14" i="1"/>
  <c r="F16" i="1"/>
  <c r="F17" i="1"/>
  <c r="F18" i="1"/>
  <c r="F19" i="1"/>
  <c r="F21" i="1"/>
  <c r="F22" i="1"/>
  <c r="F24" i="1"/>
  <c r="F26" i="1"/>
  <c r="F27" i="1"/>
  <c r="F29" i="1"/>
  <c r="F30" i="1"/>
  <c r="F31" i="1"/>
  <c r="F32" i="1"/>
  <c r="F33" i="1"/>
  <c r="F34" i="1"/>
  <c r="F37" i="1"/>
  <c r="F5" i="1"/>
  <c r="C35" i="1"/>
  <c r="F35" i="1" s="1"/>
  <c r="C28" i="1"/>
  <c r="F28" i="1" s="1"/>
  <c r="C25" i="1"/>
  <c r="C36" i="1" s="1"/>
  <c r="F36" i="1" s="1"/>
  <c r="C23" i="1"/>
  <c r="F23" i="1" s="1"/>
  <c r="C20" i="1"/>
  <c r="F20" i="1" s="1"/>
  <c r="C15" i="1"/>
  <c r="F15" i="1" s="1"/>
  <c r="C13" i="1"/>
  <c r="F13" i="1" s="1"/>
  <c r="C12" i="1"/>
  <c r="F12" i="1" s="1"/>
  <c r="C9" i="1"/>
  <c r="F9" i="1" s="1"/>
  <c r="F25" i="1" l="1"/>
  <c r="F38" i="1"/>
  <c r="F40" i="1" s="1"/>
  <c r="F39" i="1" s="1"/>
</calcChain>
</file>

<file path=xl/sharedStrings.xml><?xml version="1.0" encoding="utf-8"?>
<sst xmlns="http://schemas.openxmlformats.org/spreadsheetml/2006/main" count="64" uniqueCount="47">
  <si>
    <t>№ 
п/п</t>
  </si>
  <si>
    <t>Ціна за одиницю, грн</t>
  </si>
  <si>
    <t>Необхідна 
кількість</t>
  </si>
  <si>
    <t>Вартість, грн.</t>
  </si>
  <si>
    <t>Вид матеріалу / послуги</t>
  </si>
  <si>
    <t>Одиниця вимірювання</t>
  </si>
  <si>
    <t>Непередбачені витрати (20%):</t>
  </si>
  <si>
    <t>Бюжет проєкту:</t>
  </si>
  <si>
    <t>Загальна вартість матеріалів/послуг :</t>
  </si>
  <si>
    <t>Розрахунок бюджету проєкту</t>
  </si>
  <si>
    <t>6 Мп IP видеокамера  купольная
(6 Мп IP видеокамера Hikvision DS-2CD2365G1-I (4мм))</t>
  </si>
  <si>
    <t>Витая пара уличная UTP (м) - не экран., черный, уличный</t>
  </si>
  <si>
    <t>Карта пам’яті 64 Гб</t>
  </si>
  <si>
    <t>УЗЕЛ-Бокс с наполнением и системой сигнализации единый</t>
  </si>
  <si>
    <t>Кронштейн (пятка)</t>
  </si>
  <si>
    <t>Кронштейн для установки камеры на столб</t>
  </si>
  <si>
    <t>Трос металл 4мм</t>
  </si>
  <si>
    <t>Монтажный комплект (шт.)</t>
  </si>
  <si>
    <t xml:space="preserve">Настройка и тестирование УЗЕЛ-Бокс с наполнением и системой сигнализации </t>
  </si>
  <si>
    <t>Монтаж камер</t>
  </si>
  <si>
    <t>Прокладка кабеля и оконечивание</t>
  </si>
  <si>
    <t>Пусконаладночные работы</t>
  </si>
  <si>
    <t>Кабель оптический ОПТ 4А4 (1х4+2)-4</t>
  </si>
  <si>
    <t>Кабель оптический ОПТ 8А4 (2х4+2)-4</t>
  </si>
  <si>
    <t>Крюк К 12</t>
  </si>
  <si>
    <t>Натяжитель  ASM-7</t>
  </si>
  <si>
    <t>Скрепа BCS-20 ,нержавеющая с зубьями</t>
  </si>
  <si>
    <t>Лента крепежная  201-20х0,7 бухта 50 м п</t>
  </si>
  <si>
    <t>Монтажный комплект</t>
  </si>
  <si>
    <t>Оптический Кросс</t>
  </si>
  <si>
    <t>Оптический Медиаконвертор</t>
  </si>
  <si>
    <t>Подвес кабеля связи на опорах столбовых линий, масса 1 м до 2 кг</t>
  </si>
  <si>
    <t>Монтаж комплектов крепления</t>
  </si>
  <si>
    <t>Установка оптического бокса на высоте более 3 м.</t>
  </si>
  <si>
    <t>Монтаж Оптический Кросс</t>
  </si>
  <si>
    <t>Базовые работы по монтажу оптических волокон, в оптическом боксе, включая сваарочные работы первых 2-х волокон</t>
  </si>
  <si>
    <t>Сращивания каждого следующего волокна, начиная с третьего</t>
  </si>
  <si>
    <t>Измерения оптических параметров ВОК рефлектометром на кабельной площадке с одной стороны (входной контроль)</t>
  </si>
  <si>
    <t>Измерения оптических параметров ВОК до 24 волокон рефлектометром и оптическим тестером в двух направлениях на смонтированном участке</t>
  </si>
  <si>
    <t>Предварительный выезд и осмотр мест для установки оборудования в одном населенном пункте</t>
  </si>
  <si>
    <t>Проектирование городских участков прокладки / подвеса кабеля (в пределах населенного пункта)</t>
  </si>
  <si>
    <t>Установка абонентского оборудования, с получением подтверждения корректности выполнения работ со стороны Заказчика</t>
  </si>
  <si>
    <t>Тестирование и приемо-сдаточные испытания, дней</t>
  </si>
  <si>
    <t>шт.</t>
  </si>
  <si>
    <t>м</t>
  </si>
  <si>
    <t>м.</t>
  </si>
  <si>
    <t>Безпечний двір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</si>
</sst>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5" formatCode="_-* #,##0.0\ _г_р_н_._-;\-* #,##0.0\ _г_р_н_._-;_-* &quot;-&quot;?\ _г_р_н_._-;_-@"/>
    <numFmt numFmtId="166" formatCode="#,##0.00\ _₽"/>
  </numFmts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rgb="FFFF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66" fontId="1" fillId="0" borderId="1" xfId="0" applyNumberFormat="1" applyFont="1" applyFill="1" applyBorder="1" applyAlignment="1">
      <alignment horizontal="center" vertical="center" wrapText="1"/>
    </xf>
    <xf numFmtId="166" fontId="1" fillId="0" borderId="0" xfId="0" applyNumberFormat="1" applyFont="1" applyFill="1" applyBorder="1" applyAlignment="1">
      <alignment horizontal="right" vertical="center"/>
    </xf>
    <xf numFmtId="166" fontId="1" fillId="0" borderId="0" xfId="0" applyNumberFormat="1" applyFont="1" applyFill="1"/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top" wrapText="1"/>
    </xf>
    <xf numFmtId="165" fontId="4" fillId="0" borderId="8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66" fontId="4" fillId="0" borderId="7" xfId="0" applyNumberFormat="1" applyFont="1" applyBorder="1" applyAlignment="1">
      <alignment horizontal="right" vertical="center"/>
    </xf>
    <xf numFmtId="166" fontId="4" fillId="0" borderId="9" xfId="0" applyNumberFormat="1" applyFont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2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/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abSelected="1" zoomScale="120" zoomScaleNormal="120" workbookViewId="0">
      <selection activeCell="B4" sqref="B4"/>
    </sheetView>
  </sheetViews>
  <sheetFormatPr defaultColWidth="9.140625" defaultRowHeight="18.75" x14ac:dyDescent="0.3"/>
  <cols>
    <col min="1" max="1" width="5.85546875" style="1" customWidth="1"/>
    <col min="2" max="2" width="70" style="1" customWidth="1"/>
    <col min="3" max="3" width="14" style="1" customWidth="1"/>
    <col min="4" max="4" width="18" style="1" customWidth="1"/>
    <col min="5" max="5" width="17.140625" style="12" customWidth="1"/>
    <col min="6" max="6" width="12.7109375" style="28" customWidth="1"/>
    <col min="7" max="16384" width="9.140625" style="1"/>
  </cols>
  <sheetData>
    <row r="1" spans="1:6" ht="19.5" thickTop="1" x14ac:dyDescent="0.3">
      <c r="A1" s="6"/>
      <c r="B1" s="6"/>
      <c r="C1" s="6"/>
      <c r="D1" s="6"/>
      <c r="E1" s="6"/>
      <c r="F1" s="6"/>
    </row>
    <row r="2" spans="1:6" x14ac:dyDescent="0.3">
      <c r="A2" s="7" t="s">
        <v>9</v>
      </c>
      <c r="B2" s="8"/>
      <c r="C2" s="8"/>
      <c r="D2" s="8"/>
      <c r="E2" s="8"/>
      <c r="F2" s="9"/>
    </row>
    <row r="3" spans="1:6" ht="19.5" x14ac:dyDescent="0.3">
      <c r="A3" s="29" t="s">
        <v>46</v>
      </c>
      <c r="B3" s="30"/>
      <c r="C3" s="30"/>
      <c r="D3" s="30"/>
      <c r="E3" s="30"/>
      <c r="F3" s="31"/>
    </row>
    <row r="4" spans="1:6" ht="56.25" x14ac:dyDescent="0.3">
      <c r="A4" s="2" t="s">
        <v>0</v>
      </c>
      <c r="B4" s="3" t="s">
        <v>4</v>
      </c>
      <c r="C4" s="3" t="s">
        <v>2</v>
      </c>
      <c r="D4" s="3" t="s">
        <v>5</v>
      </c>
      <c r="E4" s="10" t="s">
        <v>1</v>
      </c>
      <c r="F4" s="26" t="s">
        <v>3</v>
      </c>
    </row>
    <row r="5" spans="1:6" ht="25.5" x14ac:dyDescent="0.3">
      <c r="A5" s="16">
        <v>1</v>
      </c>
      <c r="B5" s="14" t="s">
        <v>10</v>
      </c>
      <c r="C5" s="13">
        <v>27</v>
      </c>
      <c r="D5" s="13" t="s">
        <v>43</v>
      </c>
      <c r="E5" s="17">
        <v>4788</v>
      </c>
      <c r="F5" s="13">
        <f>E5*C5</f>
        <v>129276</v>
      </c>
    </row>
    <row r="6" spans="1:6" x14ac:dyDescent="0.3">
      <c r="A6" s="16">
        <v>2</v>
      </c>
      <c r="B6" s="14" t="s">
        <v>11</v>
      </c>
      <c r="C6" s="15">
        <v>460</v>
      </c>
      <c r="D6" s="13" t="s">
        <v>44</v>
      </c>
      <c r="E6" s="18">
        <v>9</v>
      </c>
      <c r="F6" s="13">
        <f t="shared" ref="F6:F37" si="0">E6*C6</f>
        <v>4140</v>
      </c>
    </row>
    <row r="7" spans="1:6" x14ac:dyDescent="0.3">
      <c r="A7" s="16">
        <v>3</v>
      </c>
      <c r="B7" s="14" t="s">
        <v>12</v>
      </c>
      <c r="C7" s="15">
        <v>27</v>
      </c>
      <c r="D7" s="13" t="s">
        <v>43</v>
      </c>
      <c r="E7" s="18">
        <v>960</v>
      </c>
      <c r="F7" s="13">
        <f t="shared" si="0"/>
        <v>25920</v>
      </c>
    </row>
    <row r="8" spans="1:6" x14ac:dyDescent="0.3">
      <c r="A8" s="16">
        <v>4</v>
      </c>
      <c r="B8" s="14" t="s">
        <v>13</v>
      </c>
      <c r="C8" s="15">
        <v>13</v>
      </c>
      <c r="D8" s="13" t="s">
        <v>43</v>
      </c>
      <c r="E8" s="18">
        <v>9520</v>
      </c>
      <c r="F8" s="13">
        <f t="shared" si="0"/>
        <v>123760</v>
      </c>
    </row>
    <row r="9" spans="1:6" x14ac:dyDescent="0.3">
      <c r="A9" s="16">
        <v>5</v>
      </c>
      <c r="B9" s="14" t="s">
        <v>14</v>
      </c>
      <c r="C9" s="15">
        <f>C5</f>
        <v>27</v>
      </c>
      <c r="D9" s="13" t="s">
        <v>43</v>
      </c>
      <c r="E9" s="18">
        <v>364</v>
      </c>
      <c r="F9" s="13">
        <f t="shared" si="0"/>
        <v>9828</v>
      </c>
    </row>
    <row r="10" spans="1:6" x14ac:dyDescent="0.3">
      <c r="A10" s="16">
        <v>6</v>
      </c>
      <c r="B10" s="14" t="s">
        <v>15</v>
      </c>
      <c r="C10" s="15">
        <v>27</v>
      </c>
      <c r="D10" s="13" t="s">
        <v>43</v>
      </c>
      <c r="E10" s="18">
        <v>980</v>
      </c>
      <c r="F10" s="13">
        <f t="shared" si="0"/>
        <v>26460</v>
      </c>
    </row>
    <row r="11" spans="1:6" x14ac:dyDescent="0.3">
      <c r="A11" s="16">
        <v>7</v>
      </c>
      <c r="B11" s="14" t="s">
        <v>16</v>
      </c>
      <c r="C11" s="15">
        <v>200</v>
      </c>
      <c r="D11" s="13" t="s">
        <v>44</v>
      </c>
      <c r="E11" s="18">
        <v>9.25</v>
      </c>
      <c r="F11" s="13">
        <f t="shared" si="0"/>
        <v>1850</v>
      </c>
    </row>
    <row r="12" spans="1:6" x14ac:dyDescent="0.3">
      <c r="A12" s="16">
        <v>8</v>
      </c>
      <c r="B12" s="14" t="s">
        <v>17</v>
      </c>
      <c r="C12" s="15">
        <f>C8</f>
        <v>13</v>
      </c>
      <c r="D12" s="13" t="s">
        <v>43</v>
      </c>
      <c r="E12" s="18">
        <v>583.44000000000005</v>
      </c>
      <c r="F12" s="13">
        <f t="shared" si="0"/>
        <v>7584.7200000000012</v>
      </c>
    </row>
    <row r="13" spans="1:6" x14ac:dyDescent="0.3">
      <c r="A13" s="16">
        <v>9</v>
      </c>
      <c r="B13" s="14" t="s">
        <v>18</v>
      </c>
      <c r="C13" s="15">
        <f>C8</f>
        <v>13</v>
      </c>
      <c r="D13" s="13"/>
      <c r="E13" s="18">
        <v>1900</v>
      </c>
      <c r="F13" s="13">
        <f t="shared" si="0"/>
        <v>24700</v>
      </c>
    </row>
    <row r="14" spans="1:6" x14ac:dyDescent="0.3">
      <c r="A14" s="16">
        <v>10</v>
      </c>
      <c r="B14" s="14" t="s">
        <v>19</v>
      </c>
      <c r="C14" s="15">
        <v>27</v>
      </c>
      <c r="D14" s="13"/>
      <c r="E14" s="18">
        <v>8950</v>
      </c>
      <c r="F14" s="13">
        <f t="shared" si="0"/>
        <v>241650</v>
      </c>
    </row>
    <row r="15" spans="1:6" x14ac:dyDescent="0.3">
      <c r="A15" s="16">
        <v>11</v>
      </c>
      <c r="B15" s="14" t="s">
        <v>20</v>
      </c>
      <c r="C15" s="15">
        <f>C6</f>
        <v>460</v>
      </c>
      <c r="D15" s="13"/>
      <c r="E15" s="18">
        <v>17.53</v>
      </c>
      <c r="F15" s="13">
        <f t="shared" si="0"/>
        <v>8063.8</v>
      </c>
    </row>
    <row r="16" spans="1:6" x14ac:dyDescent="0.3">
      <c r="A16" s="16">
        <v>12</v>
      </c>
      <c r="B16" s="14" t="s">
        <v>21</v>
      </c>
      <c r="C16" s="15">
        <v>1</v>
      </c>
      <c r="D16" s="13"/>
      <c r="E16" s="18">
        <v>41200</v>
      </c>
      <c r="F16" s="13">
        <f t="shared" si="0"/>
        <v>41200</v>
      </c>
    </row>
    <row r="17" spans="1:6" x14ac:dyDescent="0.3">
      <c r="A17" s="16">
        <v>13</v>
      </c>
      <c r="B17" s="14" t="s">
        <v>22</v>
      </c>
      <c r="C17" s="15">
        <v>1000</v>
      </c>
      <c r="D17" s="13" t="s">
        <v>45</v>
      </c>
      <c r="E17" s="18">
        <v>30.31</v>
      </c>
      <c r="F17" s="13">
        <f t="shared" si="0"/>
        <v>30310</v>
      </c>
    </row>
    <row r="18" spans="1:6" x14ac:dyDescent="0.3">
      <c r="A18" s="16">
        <v>14</v>
      </c>
      <c r="B18" s="14" t="s">
        <v>23</v>
      </c>
      <c r="C18" s="15">
        <v>700</v>
      </c>
      <c r="D18" s="13" t="s">
        <v>44</v>
      </c>
      <c r="E18" s="18">
        <v>35.31</v>
      </c>
      <c r="F18" s="13">
        <f t="shared" si="0"/>
        <v>24717</v>
      </c>
    </row>
    <row r="19" spans="1:6" x14ac:dyDescent="0.3">
      <c r="A19" s="16">
        <v>15</v>
      </c>
      <c r="B19" s="14" t="s">
        <v>24</v>
      </c>
      <c r="C19" s="15">
        <v>57</v>
      </c>
      <c r="D19" s="13" t="s">
        <v>43</v>
      </c>
      <c r="E19" s="18">
        <v>37.44</v>
      </c>
      <c r="F19" s="13">
        <f t="shared" si="0"/>
        <v>2134.08</v>
      </c>
    </row>
    <row r="20" spans="1:6" x14ac:dyDescent="0.3">
      <c r="A20" s="16">
        <v>16</v>
      </c>
      <c r="B20" s="14" t="s">
        <v>25</v>
      </c>
      <c r="C20" s="15">
        <f>C19*2</f>
        <v>114</v>
      </c>
      <c r="D20" s="13" t="s">
        <v>43</v>
      </c>
      <c r="E20" s="18">
        <v>114.35</v>
      </c>
      <c r="F20" s="13">
        <f t="shared" si="0"/>
        <v>13035.9</v>
      </c>
    </row>
    <row r="21" spans="1:6" x14ac:dyDescent="0.3">
      <c r="A21" s="16">
        <v>17</v>
      </c>
      <c r="B21" s="14" t="s">
        <v>26</v>
      </c>
      <c r="C21" s="15">
        <v>150</v>
      </c>
      <c r="D21" s="13" t="s">
        <v>43</v>
      </c>
      <c r="E21" s="18">
        <v>6.84</v>
      </c>
      <c r="F21" s="13">
        <f t="shared" si="0"/>
        <v>1026</v>
      </c>
    </row>
    <row r="22" spans="1:6" x14ac:dyDescent="0.3">
      <c r="A22" s="16">
        <v>18</v>
      </c>
      <c r="B22" s="14" t="s">
        <v>27</v>
      </c>
      <c r="C22" s="15">
        <v>4</v>
      </c>
      <c r="D22" s="13" t="s">
        <v>44</v>
      </c>
      <c r="E22" s="18">
        <v>790.99</v>
      </c>
      <c r="F22" s="13">
        <f t="shared" si="0"/>
        <v>3163.96</v>
      </c>
    </row>
    <row r="23" spans="1:6" x14ac:dyDescent="0.3">
      <c r="A23" s="16">
        <v>19</v>
      </c>
      <c r="B23" s="14" t="s">
        <v>28</v>
      </c>
      <c r="C23" s="15">
        <f>C8</f>
        <v>13</v>
      </c>
      <c r="D23" s="13" t="s">
        <v>43</v>
      </c>
      <c r="E23" s="18">
        <v>600</v>
      </c>
      <c r="F23" s="13">
        <f t="shared" si="0"/>
        <v>7800</v>
      </c>
    </row>
    <row r="24" spans="1:6" x14ac:dyDescent="0.3">
      <c r="A24" s="16">
        <v>20</v>
      </c>
      <c r="B24" s="14" t="s">
        <v>29</v>
      </c>
      <c r="C24" s="15">
        <v>1</v>
      </c>
      <c r="D24" s="13" t="s">
        <v>43</v>
      </c>
      <c r="E24" s="18">
        <v>450</v>
      </c>
      <c r="F24" s="13">
        <f t="shared" si="0"/>
        <v>450</v>
      </c>
    </row>
    <row r="25" spans="1:6" x14ac:dyDescent="0.3">
      <c r="A25" s="16">
        <v>21</v>
      </c>
      <c r="B25" s="14" t="s">
        <v>30</v>
      </c>
      <c r="C25" s="15">
        <f>C8</f>
        <v>13</v>
      </c>
      <c r="D25" s="13" t="s">
        <v>43</v>
      </c>
      <c r="E25" s="18">
        <v>583.44000000000005</v>
      </c>
      <c r="F25" s="13">
        <f t="shared" si="0"/>
        <v>7584.7200000000012</v>
      </c>
    </row>
    <row r="26" spans="1:6" x14ac:dyDescent="0.3">
      <c r="A26" s="16">
        <v>22</v>
      </c>
      <c r="B26" s="14" t="s">
        <v>31</v>
      </c>
      <c r="C26" s="15">
        <v>1700</v>
      </c>
      <c r="D26" s="13" t="s">
        <v>43</v>
      </c>
      <c r="E26" s="18">
        <v>17.53</v>
      </c>
      <c r="F26" s="13">
        <f t="shared" si="0"/>
        <v>29801.000000000004</v>
      </c>
    </row>
    <row r="27" spans="1:6" x14ac:dyDescent="0.3">
      <c r="A27" s="16">
        <v>23</v>
      </c>
      <c r="B27" s="14" t="s">
        <v>32</v>
      </c>
      <c r="C27" s="15">
        <v>74</v>
      </c>
      <c r="D27" s="13" t="s">
        <v>43</v>
      </c>
      <c r="E27" s="18">
        <v>184.93</v>
      </c>
      <c r="F27" s="13">
        <f t="shared" si="0"/>
        <v>13684.82</v>
      </c>
    </row>
    <row r="28" spans="1:6" x14ac:dyDescent="0.3">
      <c r="A28" s="16">
        <v>24</v>
      </c>
      <c r="B28" s="14" t="s">
        <v>33</v>
      </c>
      <c r="C28" s="15">
        <f>C8</f>
        <v>13</v>
      </c>
      <c r="D28" s="13"/>
      <c r="E28" s="18">
        <v>195.46</v>
      </c>
      <c r="F28" s="13">
        <f t="shared" si="0"/>
        <v>2540.98</v>
      </c>
    </row>
    <row r="29" spans="1:6" x14ac:dyDescent="0.3">
      <c r="A29" s="16">
        <v>25</v>
      </c>
      <c r="B29" s="14" t="s">
        <v>34</v>
      </c>
      <c r="C29" s="15">
        <v>1</v>
      </c>
      <c r="D29" s="13"/>
      <c r="E29" s="18">
        <v>589.41</v>
      </c>
      <c r="F29" s="13">
        <f t="shared" si="0"/>
        <v>589.41</v>
      </c>
    </row>
    <row r="30" spans="1:6" ht="25.5" x14ac:dyDescent="0.3">
      <c r="A30" s="16">
        <v>26</v>
      </c>
      <c r="B30" s="14" t="s">
        <v>35</v>
      </c>
      <c r="C30" s="15">
        <v>15</v>
      </c>
      <c r="D30" s="13"/>
      <c r="E30" s="18">
        <v>234.82</v>
      </c>
      <c r="F30" s="13">
        <f t="shared" si="0"/>
        <v>3522.2999999999997</v>
      </c>
    </row>
    <row r="31" spans="1:6" x14ac:dyDescent="0.3">
      <c r="A31" s="16">
        <v>27</v>
      </c>
      <c r="B31" s="14" t="s">
        <v>36</v>
      </c>
      <c r="C31" s="15">
        <v>15</v>
      </c>
      <c r="D31" s="13"/>
      <c r="E31" s="18">
        <v>48.56</v>
      </c>
      <c r="F31" s="13">
        <f t="shared" si="0"/>
        <v>728.40000000000009</v>
      </c>
    </row>
    <row r="32" spans="1:6" ht="25.5" x14ac:dyDescent="0.3">
      <c r="A32" s="16">
        <v>28</v>
      </c>
      <c r="B32" s="14" t="s">
        <v>37</v>
      </c>
      <c r="C32" s="15">
        <v>1</v>
      </c>
      <c r="D32" s="13"/>
      <c r="E32" s="18">
        <v>335.96</v>
      </c>
      <c r="F32" s="13">
        <f t="shared" si="0"/>
        <v>335.96</v>
      </c>
    </row>
    <row r="33" spans="1:6" ht="25.5" x14ac:dyDescent="0.3">
      <c r="A33" s="16">
        <v>29</v>
      </c>
      <c r="B33" s="14" t="s">
        <v>38</v>
      </c>
      <c r="C33" s="15">
        <v>15</v>
      </c>
      <c r="D33" s="13" t="s">
        <v>43</v>
      </c>
      <c r="E33" s="18">
        <v>653.29999999999995</v>
      </c>
      <c r="F33" s="13">
        <f t="shared" si="0"/>
        <v>9799.5</v>
      </c>
    </row>
    <row r="34" spans="1:6" ht="25.5" x14ac:dyDescent="0.3">
      <c r="A34" s="16">
        <v>30</v>
      </c>
      <c r="B34" s="14" t="s">
        <v>39</v>
      </c>
      <c r="C34" s="15">
        <v>1</v>
      </c>
      <c r="D34" s="13"/>
      <c r="E34" s="18">
        <v>1006.9</v>
      </c>
      <c r="F34" s="13">
        <f t="shared" si="0"/>
        <v>1006.9</v>
      </c>
    </row>
    <row r="35" spans="1:6" ht="25.5" x14ac:dyDescent="0.3">
      <c r="A35" s="16">
        <v>31</v>
      </c>
      <c r="B35" s="14" t="s">
        <v>40</v>
      </c>
      <c r="C35" s="15">
        <f>C26</f>
        <v>1700</v>
      </c>
      <c r="D35" s="13"/>
      <c r="E35" s="18">
        <v>4.49</v>
      </c>
      <c r="F35" s="13">
        <f t="shared" si="0"/>
        <v>7633</v>
      </c>
    </row>
    <row r="36" spans="1:6" ht="25.5" x14ac:dyDescent="0.3">
      <c r="A36" s="16">
        <v>32</v>
      </c>
      <c r="B36" s="14" t="s">
        <v>41</v>
      </c>
      <c r="C36" s="15">
        <f>C25</f>
        <v>13</v>
      </c>
      <c r="D36" s="13"/>
      <c r="E36" s="18">
        <v>532.27</v>
      </c>
      <c r="F36" s="13">
        <f t="shared" si="0"/>
        <v>6919.51</v>
      </c>
    </row>
    <row r="37" spans="1:6" x14ac:dyDescent="0.3">
      <c r="A37" s="16">
        <v>33</v>
      </c>
      <c r="B37" s="14" t="s">
        <v>42</v>
      </c>
      <c r="C37" s="15">
        <v>2</v>
      </c>
      <c r="D37" s="13"/>
      <c r="E37" s="18">
        <v>1620</v>
      </c>
      <c r="F37" s="13">
        <f t="shared" si="0"/>
        <v>3240</v>
      </c>
    </row>
    <row r="38" spans="1:6" x14ac:dyDescent="0.3">
      <c r="A38" s="19" t="s">
        <v>8</v>
      </c>
      <c r="B38" s="20"/>
      <c r="C38" s="20"/>
      <c r="D38" s="20"/>
      <c r="E38" s="21"/>
      <c r="F38" s="22">
        <f>SUM(F5:F37)</f>
        <v>814455.96</v>
      </c>
    </row>
    <row r="39" spans="1:6" ht="19.5" customHeight="1" x14ac:dyDescent="0.3">
      <c r="A39" s="23" t="s">
        <v>6</v>
      </c>
      <c r="B39" s="24"/>
      <c r="C39" s="24"/>
      <c r="D39" s="24"/>
      <c r="E39" s="25"/>
      <c r="F39" s="22">
        <f>F40-F38</f>
        <v>162891.19199999992</v>
      </c>
    </row>
    <row r="40" spans="1:6" x14ac:dyDescent="0.3">
      <c r="A40" s="19" t="s">
        <v>7</v>
      </c>
      <c r="B40" s="20"/>
      <c r="C40" s="20"/>
      <c r="D40" s="20"/>
      <c r="E40" s="21"/>
      <c r="F40" s="22">
        <f>F38*1.2</f>
        <v>977347.15199999989</v>
      </c>
    </row>
    <row r="41" spans="1:6" x14ac:dyDescent="0.3">
      <c r="A41" s="4"/>
      <c r="B41" s="5"/>
      <c r="C41" s="5"/>
      <c r="D41" s="5"/>
      <c r="E41" s="11"/>
      <c r="F41" s="27"/>
    </row>
    <row r="42" spans="1:6" x14ac:dyDescent="0.3">
      <c r="A42" s="4"/>
      <c r="B42" s="5"/>
      <c r="C42" s="5"/>
      <c r="D42" s="5"/>
      <c r="E42" s="11"/>
      <c r="F42" s="27"/>
    </row>
  </sheetData>
  <mergeCells count="6">
    <mergeCell ref="A2:F2"/>
    <mergeCell ref="A3:F3"/>
    <mergeCell ref="A38:E38"/>
    <mergeCell ref="A39:E39"/>
    <mergeCell ref="A40:E40"/>
    <mergeCell ref="A1:F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Пользователь Windows</cp:lastModifiedBy>
  <cp:lastPrinted>2016-09-24T18:37:54Z</cp:lastPrinted>
  <dcterms:created xsi:type="dcterms:W3CDTF">2016-09-21T11:18:44Z</dcterms:created>
  <dcterms:modified xsi:type="dcterms:W3CDTF">2020-06-04T18:01:56Z</dcterms:modified>
</cp:coreProperties>
</file>