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НДС" sheetId="1" r:id="rId1"/>
    <sheet name="Без НДС" sheetId="2" r:id="rId2"/>
    <sheet name="Акт " sheetId="3" r:id="rId3"/>
  </sheets>
  <definedNames>
    <definedName name="_xlnm.Print_Area" localSheetId="0">'С НДС'!#REF!</definedName>
  </definedNames>
  <calcPr fullCalcOnLoad="1" refMode="R1C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<sst xmlns="http://schemas.openxmlformats.org/spreadsheetml/2006/main" count="87" uniqueCount="46">
  <si>
    <t>Материалы</t>
  </si>
  <si>
    <t>Наименование</t>
  </si>
  <si>
    <t>Ед.изм.</t>
  </si>
  <si>
    <t>Кол-во</t>
  </si>
  <si>
    <t>Цена ед. с НДС</t>
  </si>
  <si>
    <t>Работа</t>
  </si>
  <si>
    <t>Цена ед.грн/без НДС</t>
  </si>
  <si>
    <t>Сумма грн/без НДС</t>
  </si>
  <si>
    <t>Цена ед. без НДС</t>
  </si>
  <si>
    <t>Сумма грн.без НДС</t>
  </si>
  <si>
    <t>НДС</t>
  </si>
  <si>
    <t>Сумма без НДС</t>
  </si>
  <si>
    <t>Итого грн с НДС.</t>
  </si>
  <si>
    <t>С НДС</t>
  </si>
  <si>
    <t xml:space="preserve">СМЕТА </t>
  </si>
  <si>
    <t>№</t>
  </si>
  <si>
    <t xml:space="preserve">Акт </t>
  </si>
  <si>
    <t>выполненных подрядных работ</t>
  </si>
  <si>
    <t>шт</t>
  </si>
  <si>
    <t>м.кв.</t>
  </si>
  <si>
    <t>№ п/п</t>
  </si>
  <si>
    <t xml:space="preserve">ЗАКАЗЧИК: </t>
  </si>
  <si>
    <t>м.п.</t>
  </si>
  <si>
    <t xml:space="preserve">Цемент М400 (Балаклея), 50 кг </t>
  </si>
  <si>
    <t>Транспортные расходы</t>
  </si>
  <si>
    <t>ПОДРЯДЧИК: НПП Миан</t>
  </si>
  <si>
    <t>Комплекс работ по установке бордюра (земельные работы - траншея, выставление уровня линии бордюра, засыпка и трамбовка подушки, двухсторонее бетонирование бордюра), включая погрузочно-разгрузочные работы</t>
  </si>
  <si>
    <t>от 27.06.2019 г.</t>
  </si>
  <si>
    <t>Обьект:  г. Днепр</t>
  </si>
  <si>
    <t>Гранотсев с доставкой на обьект, Зил 5т</t>
  </si>
  <si>
    <t>на устройство площадки вокруг дерева  (площадь 36 м.кв.)</t>
  </si>
  <si>
    <t>Бордюр резиновый</t>
  </si>
  <si>
    <t>Искуственная трава Феникс 25 мм</t>
  </si>
  <si>
    <t>Стыковочная лента Форбо</t>
  </si>
  <si>
    <t>Клей</t>
  </si>
  <si>
    <t>кг</t>
  </si>
  <si>
    <t xml:space="preserve">Доставка материалов </t>
  </si>
  <si>
    <t>Комплекс работ по устройстве искуственной травы на сыпучее основание (вырезка торчащего асфальта, устройство подсыпки с добавлением цемента по плоскости, трамбовка основания виброплитой, устройство устройство иск.травы и вырезка ее под корни), включая погрузочно-разгрузочные работы</t>
  </si>
  <si>
    <t xml:space="preserve">Примечание: срок выполнения работ </t>
  </si>
  <si>
    <t>№ 57/06</t>
  </si>
  <si>
    <t>Цена ед.,          грн             (с НДС)</t>
  </si>
  <si>
    <t>Сумма, грн.  (с НДС)</t>
  </si>
  <si>
    <t>Итого материалы, грн. (с НДС)</t>
  </si>
  <si>
    <t>Итого работы, грн. (с НДС)</t>
  </si>
  <si>
    <t>Итого по смете, грн (с НДС):</t>
  </si>
  <si>
    <t>А.В. Савченко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</si>
</sst>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00"/>
    <numFmt numFmtId="197" formatCode="0.0"/>
    <numFmt numFmtId="198" formatCode="0.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9">
    <font>
      <sz val="10"/>
      <name val="Arial"/>
      <family val="0"/>
    </font>
    <font>
      <b/>
      <i/>
      <sz val="16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2"/>
    </font>
    <font>
      <b/>
      <sz val="10"/>
      <name val="Arial"/>
      <family val="2"/>
    </font>
    <font>
      <i/>
      <sz val="16"/>
      <name val="Arial Cyr"/>
      <family val="0"/>
    </font>
    <font>
      <i/>
      <sz val="16"/>
      <name val="Arial"/>
      <family val="2"/>
    </font>
    <font>
      <b/>
      <i/>
      <sz val="10"/>
      <name val="Arial"/>
      <family val="2"/>
    </font>
    <font>
      <i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"/>
      <family val="2"/>
    </font>
    <font>
      <b/>
      <i/>
      <sz val="11"/>
      <name val="Arial"/>
      <family val="2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196" fontId="5" fillId="0" borderId="13" xfId="0" applyNumberFormat="1" applyFont="1" applyBorder="1" applyAlignment="1">
      <alignment/>
    </xf>
    <xf numFmtId="196" fontId="5" fillId="0" borderId="12" xfId="0" applyNumberFormat="1" applyFont="1" applyBorder="1" applyAlignment="1">
      <alignment/>
    </xf>
    <xf numFmtId="196" fontId="5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8" xfId="0" applyNumberFormat="1" applyFont="1" applyBorder="1" applyAlignment="1">
      <alignment horizontal="right" wrapText="1"/>
    </xf>
    <xf numFmtId="2" fontId="15" fillId="0" borderId="0" xfId="0" applyNumberFormat="1" applyFont="1" applyAlignment="1">
      <alignment/>
    </xf>
    <xf numFmtId="2" fontId="13" fillId="0" borderId="19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2" fontId="15" fillId="0" borderId="21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right" wrapText="1"/>
    </xf>
    <xf numFmtId="2" fontId="15" fillId="0" borderId="26" xfId="0" applyNumberFormat="1" applyFont="1" applyBorder="1" applyAlignment="1">
      <alignment horizontal="right" wrapText="1"/>
    </xf>
    <xf numFmtId="0" fontId="15" fillId="0" borderId="25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2" fontId="15" fillId="0" borderId="27" xfId="0" applyNumberFormat="1" applyFont="1" applyBorder="1" applyAlignment="1">
      <alignment horizontal="right" wrapText="1"/>
    </xf>
    <xf numFmtId="0" fontId="15" fillId="0" borderId="28" xfId="0" applyFont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left" indent="1"/>
    </xf>
    <xf numFmtId="0" fontId="10" fillId="0" borderId="0" xfId="42" applyAlignment="1" applyProtection="1">
      <alignment/>
      <protection/>
    </xf>
    <xf numFmtId="0" fontId="15" fillId="0" borderId="27" xfId="0" applyFont="1" applyBorder="1" applyAlignment="1">
      <alignment horizontal="left"/>
    </xf>
    <xf numFmtId="197" fontId="15" fillId="0" borderId="27" xfId="0" applyNumberFormat="1" applyFont="1" applyBorder="1" applyAlignment="1">
      <alignment horizontal="right" wrapText="1"/>
    </xf>
    <xf numFmtId="0" fontId="15" fillId="0" borderId="29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right" vertical="center" wrapText="1"/>
    </xf>
    <xf numFmtId="2" fontId="15" fillId="0" borderId="3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5" fillId="0" borderId="27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39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4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3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13" fillId="0" borderId="46" xfId="0" applyNumberFormat="1" applyFont="1" applyFill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13" fillId="0" borderId="46" xfId="0" applyNumberFormat="1" applyFont="1" applyBorder="1" applyAlignment="1">
      <alignment/>
    </xf>
    <xf numFmtId="0" fontId="15" fillId="0" borderId="40" xfId="0" applyFont="1" applyBorder="1" applyAlignment="1">
      <alignment horizontal="left"/>
    </xf>
    <xf numFmtId="197" fontId="15" fillId="0" borderId="40" xfId="0" applyNumberFormat="1" applyFont="1" applyBorder="1" applyAlignment="1">
      <alignment horizontal="right" wrapText="1"/>
    </xf>
    <xf numFmtId="2" fontId="15" fillId="0" borderId="40" xfId="0" applyNumberFormat="1" applyFont="1" applyBorder="1" applyAlignment="1">
      <alignment horizontal="right" wrapText="1"/>
    </xf>
    <xf numFmtId="0" fontId="13" fillId="0" borderId="49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4</xdr:col>
      <xdr:colOff>142875</xdr:colOff>
      <xdr:row>6</xdr:row>
      <xdr:rowOff>85725</xdr:rowOff>
    </xdr:to>
    <xdr:pic>
      <xdr:nvPicPr>
        <xdr:cNvPr id="1" name="Рисунок 1" descr="ЛОГО МИАН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886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22">
      <selection activeCell="J27" sqref="J27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9.421875" style="0" customWidth="1"/>
    <col min="4" max="4" width="30.00390625" style="0" customWidth="1"/>
    <col min="6" max="6" width="10.421875" style="0" customWidth="1"/>
    <col min="7" max="7" width="11.421875" style="0" customWidth="1"/>
    <col min="8" max="8" width="13.28125" style="0" customWidth="1"/>
  </cols>
  <sheetData>
    <row r="1" spans="1:14" ht="17.25" customHeight="1">
      <c r="A1" s="87"/>
      <c r="B1" s="87"/>
      <c r="C1" s="87"/>
      <c r="D1" s="87"/>
      <c r="E1" s="87"/>
      <c r="F1" s="87"/>
      <c r="L1" s="80"/>
      <c r="M1" s="80"/>
      <c r="N1" s="80"/>
    </row>
    <row r="2" spans="1:14" ht="17.25" customHeight="1">
      <c r="A2" s="87"/>
      <c r="B2" s="87"/>
      <c r="C2" s="87"/>
      <c r="D2" s="87"/>
      <c r="E2" s="87"/>
      <c r="F2" s="87"/>
      <c r="L2" s="66"/>
      <c r="M2" s="66"/>
      <c r="N2" s="66"/>
    </row>
    <row r="3" spans="1:14" ht="17.25" customHeight="1">
      <c r="A3" s="87"/>
      <c r="B3" s="87"/>
      <c r="C3" s="87"/>
      <c r="D3" s="87"/>
      <c r="E3" s="87"/>
      <c r="F3" s="87"/>
      <c r="L3" s="66"/>
      <c r="M3" s="66"/>
      <c r="N3" s="66"/>
    </row>
    <row r="4" spans="1:14" ht="17.25" customHeight="1">
      <c r="A4" s="87"/>
      <c r="B4" s="87"/>
      <c r="C4" s="87"/>
      <c r="D4" s="87"/>
      <c r="E4" s="87"/>
      <c r="F4" s="87"/>
      <c r="G4" s="87"/>
      <c r="L4" s="80"/>
      <c r="M4" s="80"/>
      <c r="N4" s="80"/>
    </row>
    <row r="5" spans="1:14" ht="17.25" customHeight="1">
      <c r="A5" s="87"/>
      <c r="B5" s="87"/>
      <c r="C5" s="87"/>
      <c r="D5" s="87"/>
      <c r="E5" s="87"/>
      <c r="F5" s="87"/>
      <c r="L5" s="66"/>
      <c r="M5" s="66"/>
      <c r="N5" s="66"/>
    </row>
    <row r="6" spans="5:14" ht="12" customHeight="1">
      <c r="E6" s="52"/>
      <c r="L6" s="66"/>
      <c r="M6" s="66"/>
      <c r="N6" s="66"/>
    </row>
    <row r="7" spans="5:14" ht="17.25" customHeight="1">
      <c r="E7" s="52"/>
      <c r="L7" s="66"/>
      <c r="M7" s="66"/>
      <c r="N7" s="66"/>
    </row>
    <row r="8" spans="3:7" ht="18.75" customHeight="1">
      <c r="C8" s="31"/>
      <c r="D8" s="32" t="s">
        <v>14</v>
      </c>
      <c r="E8" s="89" t="s">
        <v>39</v>
      </c>
      <c r="F8" s="89"/>
      <c r="G8" s="33" t="s">
        <v>27</v>
      </c>
    </row>
    <row r="9" spans="1:8" ht="18.75" customHeight="1">
      <c r="A9" s="88" t="s">
        <v>30</v>
      </c>
      <c r="B9" s="88"/>
      <c r="C9" s="88"/>
      <c r="D9" s="88"/>
      <c r="E9" s="88"/>
      <c r="F9" s="88"/>
      <c r="G9" s="88"/>
      <c r="H9" s="88"/>
    </row>
    <row r="10" spans="1:7" ht="18.75" customHeight="1">
      <c r="A10" s="72" t="s">
        <v>28</v>
      </c>
      <c r="C10" s="72"/>
      <c r="D10" s="72"/>
      <c r="E10" s="48"/>
      <c r="F10" s="48"/>
      <c r="G10" s="48"/>
    </row>
    <row r="11" spans="2:7" ht="12" customHeight="1">
      <c r="B11" s="48"/>
      <c r="C11" s="48"/>
      <c r="D11" s="48"/>
      <c r="E11" s="48"/>
      <c r="F11" s="48"/>
      <c r="G11" s="48"/>
    </row>
    <row r="12" spans="3:7" ht="16.5" customHeight="1" thickBot="1">
      <c r="C12" s="49"/>
      <c r="D12" s="84" t="s">
        <v>0</v>
      </c>
      <c r="E12" s="84"/>
      <c r="F12" s="49"/>
      <c r="G12" s="49"/>
    </row>
    <row r="13" spans="1:13" ht="41.25" customHeight="1" thickBot="1">
      <c r="A13" s="47" t="s">
        <v>20</v>
      </c>
      <c r="B13" s="85" t="s">
        <v>1</v>
      </c>
      <c r="C13" s="85"/>
      <c r="D13" s="85"/>
      <c r="E13" s="45" t="s">
        <v>2</v>
      </c>
      <c r="F13" s="45" t="s">
        <v>3</v>
      </c>
      <c r="G13" s="45" t="s">
        <v>40</v>
      </c>
      <c r="H13" s="46" t="s">
        <v>41</v>
      </c>
      <c r="M13" s="67"/>
    </row>
    <row r="14" spans="1:13" ht="18.75" customHeight="1">
      <c r="A14" s="64">
        <v>1</v>
      </c>
      <c r="B14" s="86" t="s">
        <v>31</v>
      </c>
      <c r="C14" s="86"/>
      <c r="D14" s="86"/>
      <c r="E14" s="61" t="s">
        <v>22</v>
      </c>
      <c r="F14" s="61">
        <v>24</v>
      </c>
      <c r="G14" s="62">
        <v>250</v>
      </c>
      <c r="H14" s="42">
        <f aca="true" t="shared" si="0" ref="H14:H19">F14*G14</f>
        <v>6000</v>
      </c>
      <c r="I14" s="78"/>
      <c r="M14" s="67"/>
    </row>
    <row r="15" spans="1:13" ht="18.75" customHeight="1">
      <c r="A15" s="74">
        <v>2</v>
      </c>
      <c r="B15" s="81" t="s">
        <v>23</v>
      </c>
      <c r="C15" s="82"/>
      <c r="D15" s="83"/>
      <c r="E15" s="75" t="s">
        <v>18</v>
      </c>
      <c r="F15" s="75">
        <v>4</v>
      </c>
      <c r="G15" s="76">
        <v>150</v>
      </c>
      <c r="H15" s="77">
        <f t="shared" si="0"/>
        <v>600</v>
      </c>
      <c r="I15" s="78"/>
      <c r="M15" s="67"/>
    </row>
    <row r="16" spans="1:13" ht="18.75" customHeight="1">
      <c r="A16" s="63">
        <v>3</v>
      </c>
      <c r="B16" s="79" t="s">
        <v>29</v>
      </c>
      <c r="C16" s="79"/>
      <c r="D16" s="79"/>
      <c r="E16" s="59" t="s">
        <v>18</v>
      </c>
      <c r="F16" s="59">
        <v>1</v>
      </c>
      <c r="G16" s="60">
        <v>3000</v>
      </c>
      <c r="H16" s="77">
        <f t="shared" si="0"/>
        <v>3000</v>
      </c>
      <c r="I16" s="78"/>
      <c r="M16" s="68"/>
    </row>
    <row r="17" spans="1:13" ht="18.75" customHeight="1">
      <c r="A17" s="63">
        <v>4</v>
      </c>
      <c r="B17" s="79" t="s">
        <v>32</v>
      </c>
      <c r="C17" s="79"/>
      <c r="D17" s="79"/>
      <c r="E17" s="59" t="s">
        <v>19</v>
      </c>
      <c r="F17" s="59">
        <v>36</v>
      </c>
      <c r="G17" s="60">
        <v>285</v>
      </c>
      <c r="H17" s="77">
        <f t="shared" si="0"/>
        <v>10260</v>
      </c>
      <c r="I17" s="78"/>
      <c r="M17" s="68"/>
    </row>
    <row r="18" spans="1:13" ht="18.75" customHeight="1">
      <c r="A18" s="63"/>
      <c r="B18" s="81" t="s">
        <v>33</v>
      </c>
      <c r="C18" s="82"/>
      <c r="D18" s="83"/>
      <c r="E18" s="59" t="s">
        <v>22</v>
      </c>
      <c r="F18" s="59">
        <v>10</v>
      </c>
      <c r="G18" s="60">
        <v>76</v>
      </c>
      <c r="H18" s="77">
        <f t="shared" si="0"/>
        <v>760</v>
      </c>
      <c r="I18" s="78"/>
      <c r="M18" s="68"/>
    </row>
    <row r="19" spans="1:13" ht="18.75" customHeight="1">
      <c r="A19" s="63"/>
      <c r="B19" s="81" t="s">
        <v>34</v>
      </c>
      <c r="C19" s="82"/>
      <c r="D19" s="83"/>
      <c r="E19" s="59" t="s">
        <v>35</v>
      </c>
      <c r="F19" s="59">
        <v>3</v>
      </c>
      <c r="G19" s="60">
        <v>180</v>
      </c>
      <c r="H19" s="77">
        <f t="shared" si="0"/>
        <v>540</v>
      </c>
      <c r="I19" s="78"/>
      <c r="M19" s="68"/>
    </row>
    <row r="20" spans="1:13" ht="18.75" customHeight="1">
      <c r="A20" s="63">
        <v>5</v>
      </c>
      <c r="B20" s="95" t="s">
        <v>24</v>
      </c>
      <c r="C20" s="95"/>
      <c r="D20" s="95"/>
      <c r="E20" s="59"/>
      <c r="F20" s="59"/>
      <c r="G20" s="60"/>
      <c r="H20" s="36">
        <v>600</v>
      </c>
      <c r="M20" s="68"/>
    </row>
    <row r="21" spans="1:8" ht="18.75" customHeight="1" thickBot="1">
      <c r="A21" s="65">
        <v>6</v>
      </c>
      <c r="B21" s="93" t="s">
        <v>36</v>
      </c>
      <c r="C21" s="93"/>
      <c r="D21" s="93"/>
      <c r="E21" s="58"/>
      <c r="F21" s="58"/>
      <c r="G21" s="56"/>
      <c r="H21" s="57">
        <v>600</v>
      </c>
    </row>
    <row r="22" spans="1:9" ht="19.5" customHeight="1" thickBot="1">
      <c r="A22" s="44"/>
      <c r="E22" s="132" t="s">
        <v>42</v>
      </c>
      <c r="F22" s="130"/>
      <c r="G22" s="131"/>
      <c r="H22" s="129">
        <f>SUM(H14:H21)</f>
        <v>22360</v>
      </c>
      <c r="I22" s="73"/>
    </row>
    <row r="23" spans="1:5" ht="12" customHeight="1">
      <c r="A23" s="35"/>
      <c r="B23" s="35"/>
      <c r="C23" s="35"/>
      <c r="D23" s="35"/>
      <c r="E23" s="35"/>
    </row>
    <row r="24" spans="1:8" ht="17.25" customHeight="1" thickBot="1">
      <c r="A24" s="35"/>
      <c r="C24" s="50"/>
      <c r="D24" s="92" t="s">
        <v>5</v>
      </c>
      <c r="E24" s="92"/>
      <c r="F24" s="50"/>
      <c r="G24" s="50"/>
      <c r="H24" s="50"/>
    </row>
    <row r="25" spans="1:8" ht="40.5" customHeight="1">
      <c r="A25" s="47" t="s">
        <v>20</v>
      </c>
      <c r="B25" s="91" t="s">
        <v>1</v>
      </c>
      <c r="C25" s="91"/>
      <c r="D25" s="91"/>
      <c r="E25" s="55" t="s">
        <v>2</v>
      </c>
      <c r="F25" s="55" t="s">
        <v>3</v>
      </c>
      <c r="G25" s="45" t="s">
        <v>40</v>
      </c>
      <c r="H25" s="46" t="s">
        <v>41</v>
      </c>
    </row>
    <row r="26" spans="1:8" ht="82.5" customHeight="1">
      <c r="A26" s="71">
        <v>1</v>
      </c>
      <c r="B26" s="79" t="s">
        <v>26</v>
      </c>
      <c r="C26" s="79"/>
      <c r="D26" s="79"/>
      <c r="E26" s="69" t="s">
        <v>22</v>
      </c>
      <c r="F26" s="70">
        <v>24</v>
      </c>
      <c r="G26" s="60">
        <v>150</v>
      </c>
      <c r="H26" s="36">
        <f>F26*G26</f>
        <v>3600</v>
      </c>
    </row>
    <row r="27" spans="1:8" ht="98.25" customHeight="1" thickBot="1">
      <c r="A27" s="71">
        <v>2</v>
      </c>
      <c r="B27" s="79" t="s">
        <v>37</v>
      </c>
      <c r="C27" s="79"/>
      <c r="D27" s="79"/>
      <c r="E27" s="134" t="s">
        <v>19</v>
      </c>
      <c r="F27" s="135">
        <v>36</v>
      </c>
      <c r="G27" s="136">
        <v>80</v>
      </c>
      <c r="H27" s="36">
        <f>F27*G27</f>
        <v>2880</v>
      </c>
    </row>
    <row r="28" spans="1:9" ht="19.5" customHeight="1" thickBot="1">
      <c r="A28" s="35"/>
      <c r="B28" s="94"/>
      <c r="C28" s="94"/>
      <c r="D28" s="94"/>
      <c r="E28" s="132" t="s">
        <v>43</v>
      </c>
      <c r="F28" s="130"/>
      <c r="G28" s="131"/>
      <c r="H28" s="133">
        <f>SUM(H26:H27)</f>
        <v>6480</v>
      </c>
      <c r="I28" s="73"/>
    </row>
    <row r="29" spans="1:8" ht="16.5" thickBot="1">
      <c r="A29" s="43"/>
      <c r="B29" s="43"/>
      <c r="C29" s="43"/>
      <c r="D29" s="43"/>
      <c r="E29" s="43"/>
      <c r="F29" s="35"/>
      <c r="G29" s="35"/>
      <c r="H29" s="37"/>
    </row>
    <row r="30" spans="1:9" ht="31.5" customHeight="1" thickBot="1">
      <c r="A30" s="137" t="s">
        <v>38</v>
      </c>
      <c r="B30" s="138"/>
      <c r="C30" s="138"/>
      <c r="D30" s="138"/>
      <c r="E30" s="139" t="s">
        <v>44</v>
      </c>
      <c r="F30" s="139"/>
      <c r="G30" s="90"/>
      <c r="H30" s="38">
        <f>H22+H28</f>
        <v>28840</v>
      </c>
      <c r="I30" s="73"/>
    </row>
    <row r="31" spans="1:7" ht="15.75">
      <c r="A31" s="35"/>
      <c r="B31" s="35"/>
      <c r="C31" s="35"/>
      <c r="D31" s="35"/>
      <c r="E31" s="35"/>
      <c r="F31" s="35"/>
      <c r="G31" s="35"/>
    </row>
    <row r="32" spans="1:7" ht="15.75">
      <c r="A32" s="35"/>
      <c r="B32" s="35"/>
      <c r="C32" s="35"/>
      <c r="D32" s="35"/>
      <c r="E32" s="35"/>
      <c r="F32" s="35"/>
      <c r="G32" s="35"/>
    </row>
    <row r="33" spans="1:7" ht="15.75">
      <c r="A33" s="35"/>
      <c r="B33" s="34" t="s">
        <v>25</v>
      </c>
      <c r="C33" s="35"/>
      <c r="D33" s="35"/>
      <c r="E33" s="35"/>
      <c r="F33" s="34" t="s">
        <v>21</v>
      </c>
      <c r="G33" s="51"/>
    </row>
    <row r="34" spans="1:7" ht="15.75">
      <c r="A34" s="35"/>
      <c r="B34" s="40"/>
      <c r="C34" s="35"/>
      <c r="D34" s="35"/>
      <c r="E34" s="35"/>
      <c r="F34" s="35"/>
      <c r="G34" s="35"/>
    </row>
    <row r="35" spans="1:8" ht="15.75">
      <c r="A35" s="35"/>
      <c r="B35" s="41"/>
      <c r="C35" s="39"/>
      <c r="D35" s="34" t="s">
        <v>45</v>
      </c>
      <c r="E35" s="35"/>
      <c r="F35" s="39"/>
      <c r="G35" s="53"/>
      <c r="H35" s="54"/>
    </row>
  </sheetData>
  <sheetProtection/>
  <mergeCells count="28">
    <mergeCell ref="E28:G28"/>
    <mergeCell ref="A30:D30"/>
    <mergeCell ref="E30:G30"/>
    <mergeCell ref="B16:D16"/>
    <mergeCell ref="B25:D25"/>
    <mergeCell ref="B27:D27"/>
    <mergeCell ref="D24:E24"/>
    <mergeCell ref="B21:D21"/>
    <mergeCell ref="B28:D28"/>
    <mergeCell ref="B20:D20"/>
    <mergeCell ref="A1:F1"/>
    <mergeCell ref="A4:G4"/>
    <mergeCell ref="A9:H9"/>
    <mergeCell ref="A5:F5"/>
    <mergeCell ref="A2:F2"/>
    <mergeCell ref="A3:F3"/>
    <mergeCell ref="E8:F8"/>
    <mergeCell ref="B17:D17"/>
    <mergeCell ref="E22:G22"/>
    <mergeCell ref="B26:D26"/>
    <mergeCell ref="L1:N1"/>
    <mergeCell ref="L4:N4"/>
    <mergeCell ref="B15:D15"/>
    <mergeCell ref="D12:E12"/>
    <mergeCell ref="B13:D13"/>
    <mergeCell ref="B18:D18"/>
    <mergeCell ref="B19:D19"/>
    <mergeCell ref="B14:D14"/>
  </mergeCells>
  <printOptions/>
  <pageMargins left="0.5905511811023623" right="0.15748031496062992" top="1.3385826771653544" bottom="0.984251968503937" header="1.3385826771653544" footer="0.5118110236220472"/>
  <pageSetup fitToHeight="1" fitToWidth="1" horizontalDpi="300" verticalDpi="3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9"/>
  <sheetViews>
    <sheetView zoomScalePageLayoutView="0" workbookViewId="0" topLeftCell="A13">
      <selection activeCell="G10" sqref="G10"/>
    </sheetView>
  </sheetViews>
  <sheetFormatPr defaultColWidth="9.140625" defaultRowHeight="12.75"/>
  <cols>
    <col min="4" max="4" width="29.140625" style="0" customWidth="1"/>
    <col min="7" max="7" width="12.140625" style="0" bestFit="1" customWidth="1"/>
    <col min="8" max="8" width="15.140625" style="0" customWidth="1"/>
  </cols>
  <sheetData>
    <row r="3" spans="2:8" ht="20.25">
      <c r="B3" s="115" t="s">
        <v>14</v>
      </c>
      <c r="C3" s="115"/>
      <c r="D3" s="115"/>
      <c r="E3" s="115"/>
      <c r="F3" s="29" t="s">
        <v>15</v>
      </c>
      <c r="G3" s="30" t="e">
        <f>'С НДС'!#REF!</f>
        <v>#REF!</v>
      </c>
      <c r="H3" s="28"/>
    </row>
    <row r="5" spans="2:8" ht="12.75">
      <c r="B5" s="116" t="e">
        <f>'С НДС'!#REF!</f>
        <v>#REF!</v>
      </c>
      <c r="C5" s="116"/>
      <c r="D5" s="116"/>
      <c r="E5" s="116"/>
      <c r="F5" s="116"/>
      <c r="G5" s="116"/>
      <c r="H5" s="116"/>
    </row>
    <row r="6" spans="2:8" ht="12.75">
      <c r="B6" s="120" t="e">
        <f>'С НДС'!#REF!</f>
        <v>#REF!</v>
      </c>
      <c r="C6" s="120"/>
      <c r="D6" s="120"/>
      <c r="E6" s="120"/>
      <c r="F6" s="120"/>
      <c r="G6" s="120"/>
      <c r="H6" s="120"/>
    </row>
    <row r="7" spans="2:8" ht="12.75">
      <c r="B7" s="1"/>
      <c r="C7" s="1"/>
      <c r="D7" s="1"/>
      <c r="E7" s="1"/>
      <c r="F7" s="1"/>
      <c r="G7" s="1"/>
      <c r="H7" s="1"/>
    </row>
    <row r="9" spans="2:8" ht="19.5" thickBot="1">
      <c r="B9" s="121" t="s">
        <v>0</v>
      </c>
      <c r="C9" s="121"/>
      <c r="D9" s="121"/>
      <c r="E9" s="121"/>
      <c r="F9" s="121"/>
      <c r="G9" s="121"/>
      <c r="H9" s="121"/>
    </row>
    <row r="10" spans="2:10" ht="39" thickBot="1">
      <c r="B10" s="103" t="s">
        <v>1</v>
      </c>
      <c r="C10" s="85"/>
      <c r="D10" s="104"/>
      <c r="E10" s="3" t="s">
        <v>2</v>
      </c>
      <c r="F10" s="2" t="s">
        <v>3</v>
      </c>
      <c r="G10" s="3" t="s">
        <v>6</v>
      </c>
      <c r="H10" s="2" t="s">
        <v>9</v>
      </c>
      <c r="J10" s="12" t="s">
        <v>13</v>
      </c>
    </row>
    <row r="11" spans="2:10" ht="12.75">
      <c r="B11" s="117" t="e">
        <f>'С НДС'!#REF!</f>
        <v>#REF!</v>
      </c>
      <c r="C11" s="118"/>
      <c r="D11" s="119"/>
      <c r="E11" s="25" t="e">
        <f>'С НДС'!#REF!</f>
        <v>#REF!</v>
      </c>
      <c r="F11" s="9" t="e">
        <f>'С НДС'!#REF!</f>
        <v>#REF!</v>
      </c>
      <c r="G11" s="8" t="e">
        <f>J11/1.2</f>
        <v>#REF!</v>
      </c>
      <c r="H11" s="8" t="e">
        <f>F11*G11</f>
        <v>#REF!</v>
      </c>
      <c r="J11" s="13" t="e">
        <f>'С НДС'!#REF!</f>
        <v>#REF!</v>
      </c>
    </row>
    <row r="12" spans="2:10" ht="12.75">
      <c r="B12" s="108" t="e">
        <f>'С НДС'!#REF!</f>
        <v>#REF!</v>
      </c>
      <c r="C12" s="109"/>
      <c r="D12" s="110"/>
      <c r="E12" s="26" t="e">
        <f>'С НДС'!#REF!</f>
        <v>#REF!</v>
      </c>
      <c r="F12" s="10" t="e">
        <f>'С НДС'!#REF!</f>
        <v>#REF!</v>
      </c>
      <c r="G12" s="7" t="e">
        <f aca="true" t="shared" si="0" ref="G12:G20">J12/1.2</f>
        <v>#REF!</v>
      </c>
      <c r="H12" s="7" t="e">
        <f aca="true" t="shared" si="1" ref="H12:H20">F12*G12</f>
        <v>#REF!</v>
      </c>
      <c r="J12" s="13" t="e">
        <f>'С НДС'!#REF!</f>
        <v>#REF!</v>
      </c>
    </row>
    <row r="13" spans="2:10" ht="12.75">
      <c r="B13" s="108" t="e">
        <f>'С НДС'!#REF!</f>
        <v>#REF!</v>
      </c>
      <c r="C13" s="109"/>
      <c r="D13" s="110"/>
      <c r="E13" s="26" t="e">
        <f>'С НДС'!#REF!</f>
        <v>#REF!</v>
      </c>
      <c r="F13" s="10" t="e">
        <f>'С НДС'!#REF!</f>
        <v>#REF!</v>
      </c>
      <c r="G13" s="7" t="e">
        <f t="shared" si="0"/>
        <v>#REF!</v>
      </c>
      <c r="H13" s="7" t="e">
        <f t="shared" si="1"/>
        <v>#REF!</v>
      </c>
      <c r="J13" s="13" t="e">
        <f>'С НДС'!#REF!</f>
        <v>#REF!</v>
      </c>
    </row>
    <row r="14" spans="2:10" ht="12.75">
      <c r="B14" s="108" t="e">
        <f>'С НДС'!#REF!</f>
        <v>#REF!</v>
      </c>
      <c r="C14" s="109"/>
      <c r="D14" s="110"/>
      <c r="E14" s="26" t="e">
        <f>'С НДС'!#REF!</f>
        <v>#REF!</v>
      </c>
      <c r="F14" s="10" t="e">
        <f>'С НДС'!#REF!</f>
        <v>#REF!</v>
      </c>
      <c r="G14" s="7" t="e">
        <f t="shared" si="0"/>
        <v>#REF!</v>
      </c>
      <c r="H14" s="7" t="e">
        <f t="shared" si="1"/>
        <v>#REF!</v>
      </c>
      <c r="J14" s="13" t="e">
        <f>'С НДС'!#REF!</f>
        <v>#REF!</v>
      </c>
    </row>
    <row r="15" spans="2:10" ht="12.75">
      <c r="B15" s="108" t="e">
        <f>'С НДС'!#REF!</f>
        <v>#REF!</v>
      </c>
      <c r="C15" s="109"/>
      <c r="D15" s="110"/>
      <c r="E15" s="26" t="e">
        <f>'С НДС'!#REF!</f>
        <v>#REF!</v>
      </c>
      <c r="F15" s="10" t="e">
        <f>'С НДС'!#REF!</f>
        <v>#REF!</v>
      </c>
      <c r="G15" s="7" t="e">
        <f t="shared" si="0"/>
        <v>#REF!</v>
      </c>
      <c r="H15" s="7" t="e">
        <f t="shared" si="1"/>
        <v>#REF!</v>
      </c>
      <c r="J15" s="13" t="e">
        <f>'С НДС'!#REF!</f>
        <v>#REF!</v>
      </c>
    </row>
    <row r="16" spans="2:10" ht="12.75">
      <c r="B16" s="108" t="e">
        <f>'С НДС'!#REF!</f>
        <v>#REF!</v>
      </c>
      <c r="C16" s="109"/>
      <c r="D16" s="110"/>
      <c r="E16" s="26" t="e">
        <f>'С НДС'!#REF!</f>
        <v>#REF!</v>
      </c>
      <c r="F16" s="10" t="e">
        <f>'С НДС'!#REF!</f>
        <v>#REF!</v>
      </c>
      <c r="G16" s="7" t="e">
        <f t="shared" si="0"/>
        <v>#REF!</v>
      </c>
      <c r="H16" s="7" t="e">
        <f t="shared" si="1"/>
        <v>#REF!</v>
      </c>
      <c r="J16" s="13" t="e">
        <f>'С НДС'!#REF!</f>
        <v>#REF!</v>
      </c>
    </row>
    <row r="17" spans="2:10" ht="12.75">
      <c r="B17" s="108" t="e">
        <f>'С НДС'!#REF!</f>
        <v>#REF!</v>
      </c>
      <c r="C17" s="109"/>
      <c r="D17" s="110"/>
      <c r="E17" s="26" t="e">
        <f>'С НДС'!#REF!</f>
        <v>#REF!</v>
      </c>
      <c r="F17" s="10" t="e">
        <f>'С НДС'!#REF!</f>
        <v>#REF!</v>
      </c>
      <c r="G17" s="7" t="e">
        <f t="shared" si="0"/>
        <v>#REF!</v>
      </c>
      <c r="H17" s="7" t="e">
        <f t="shared" si="1"/>
        <v>#REF!</v>
      </c>
      <c r="J17" s="13" t="e">
        <f>'С НДС'!#REF!</f>
        <v>#REF!</v>
      </c>
    </row>
    <row r="18" spans="2:10" ht="12.75">
      <c r="B18" s="108" t="e">
        <f>'С НДС'!#REF!</f>
        <v>#REF!</v>
      </c>
      <c r="C18" s="109"/>
      <c r="D18" s="110"/>
      <c r="E18" s="26" t="e">
        <f>'С НДС'!#REF!</f>
        <v>#REF!</v>
      </c>
      <c r="F18" s="10" t="e">
        <f>'С НДС'!#REF!</f>
        <v>#REF!</v>
      </c>
      <c r="G18" s="7" t="e">
        <f t="shared" si="0"/>
        <v>#REF!</v>
      </c>
      <c r="H18" s="7" t="e">
        <f t="shared" si="1"/>
        <v>#REF!</v>
      </c>
      <c r="J18" s="13" t="e">
        <f>'С НДС'!#REF!</f>
        <v>#REF!</v>
      </c>
    </row>
    <row r="19" spans="2:10" ht="12.75">
      <c r="B19" s="108" t="e">
        <f>'С НДС'!#REF!</f>
        <v>#REF!</v>
      </c>
      <c r="C19" s="109"/>
      <c r="D19" s="110"/>
      <c r="E19" s="26" t="e">
        <f>'С НДС'!#REF!</f>
        <v>#REF!</v>
      </c>
      <c r="F19" s="10" t="e">
        <f>'С НДС'!#REF!</f>
        <v>#REF!</v>
      </c>
      <c r="G19" s="7" t="e">
        <f t="shared" si="0"/>
        <v>#REF!</v>
      </c>
      <c r="H19" s="7" t="e">
        <f t="shared" si="1"/>
        <v>#REF!</v>
      </c>
      <c r="J19" s="13" t="e">
        <f>'С НДС'!#REF!</f>
        <v>#REF!</v>
      </c>
    </row>
    <row r="20" spans="2:10" ht="13.5" thickBot="1">
      <c r="B20" s="111" t="e">
        <f>'С НДС'!#REF!</f>
        <v>#REF!</v>
      </c>
      <c r="C20" s="112"/>
      <c r="D20" s="113"/>
      <c r="E20" s="27" t="e">
        <f>'С НДС'!#REF!</f>
        <v>#REF!</v>
      </c>
      <c r="F20" s="24" t="e">
        <f>'С НДС'!#REF!</f>
        <v>#REF!</v>
      </c>
      <c r="G20" s="17" t="e">
        <f t="shared" si="0"/>
        <v>#REF!</v>
      </c>
      <c r="H20" s="17" t="e">
        <f t="shared" si="1"/>
        <v>#REF!</v>
      </c>
      <c r="J20" s="13" t="e">
        <f>'С НДС'!#REF!</f>
        <v>#REF!</v>
      </c>
    </row>
    <row r="21" spans="6:8" ht="12.75">
      <c r="F21" t="s">
        <v>11</v>
      </c>
      <c r="G21" s="4"/>
      <c r="H21" s="5" t="e">
        <f>SUM(H11:H20)</f>
        <v>#REF!</v>
      </c>
    </row>
    <row r="22" spans="6:8" ht="12.75">
      <c r="F22" t="s">
        <v>10</v>
      </c>
      <c r="G22" s="4"/>
      <c r="H22" s="5" t="e">
        <f>H23-H21</f>
        <v>#REF!</v>
      </c>
    </row>
    <row r="23" spans="6:8" ht="12.75">
      <c r="F23" t="s">
        <v>12</v>
      </c>
      <c r="G23" s="4"/>
      <c r="H23" s="5" t="e">
        <f>H21*1.2</f>
        <v>#REF!</v>
      </c>
    </row>
    <row r="25" spans="2:8" ht="19.5" thickBot="1">
      <c r="B25" s="114" t="s">
        <v>5</v>
      </c>
      <c r="C25" s="114"/>
      <c r="D25" s="114"/>
      <c r="E25" s="114"/>
      <c r="F25" s="114"/>
      <c r="G25" s="114"/>
      <c r="H25" s="114"/>
    </row>
    <row r="26" spans="2:8" ht="39" thickBot="1">
      <c r="B26" s="103" t="s">
        <v>1</v>
      </c>
      <c r="C26" s="85"/>
      <c r="D26" s="104"/>
      <c r="E26" s="3" t="s">
        <v>2</v>
      </c>
      <c r="F26" s="2" t="s">
        <v>3</v>
      </c>
      <c r="G26" s="3" t="s">
        <v>6</v>
      </c>
      <c r="H26" s="2" t="s">
        <v>7</v>
      </c>
    </row>
    <row r="27" spans="2:10" ht="12.75">
      <c r="B27" s="105" t="e">
        <f>'С НДС'!#REF!</f>
        <v>#REF!</v>
      </c>
      <c r="C27" s="106"/>
      <c r="D27" s="107"/>
      <c r="E27" s="18" t="e">
        <f>'С НДС'!#REF!</f>
        <v>#REF!</v>
      </c>
      <c r="F27" s="21" t="e">
        <f>'С НДС'!#REF!</f>
        <v>#REF!</v>
      </c>
      <c r="G27" s="14" t="e">
        <f>J27/1.2</f>
        <v>#REF!</v>
      </c>
      <c r="H27" s="14" t="e">
        <f>F27*G27</f>
        <v>#REF!</v>
      </c>
      <c r="J27" s="13" t="e">
        <f>'С НДС'!#REF!</f>
        <v>#REF!</v>
      </c>
    </row>
    <row r="28" spans="2:10" ht="12.75">
      <c r="B28" s="97" t="e">
        <f>'С НДС'!#REF!</f>
        <v>#REF!</v>
      </c>
      <c r="C28" s="98"/>
      <c r="D28" s="99"/>
      <c r="E28" s="19" t="e">
        <f>'С НДС'!#REF!</f>
        <v>#REF!</v>
      </c>
      <c r="F28" s="22" t="e">
        <f>'С НДС'!#REF!</f>
        <v>#REF!</v>
      </c>
      <c r="G28" s="15" t="e">
        <f aca="true" t="shared" si="2" ref="G28:G36">J28/1.2</f>
        <v>#REF!</v>
      </c>
      <c r="H28" s="15" t="e">
        <f aca="true" t="shared" si="3" ref="H28:H36">F28*G28</f>
        <v>#REF!</v>
      </c>
      <c r="J28" s="13" t="e">
        <f>'С НДС'!#REF!</f>
        <v>#REF!</v>
      </c>
    </row>
    <row r="29" spans="2:10" ht="12.75">
      <c r="B29" s="97" t="e">
        <f>'С НДС'!#REF!</f>
        <v>#REF!</v>
      </c>
      <c r="C29" s="98"/>
      <c r="D29" s="99"/>
      <c r="E29" s="19" t="e">
        <f>'С НДС'!#REF!</f>
        <v>#REF!</v>
      </c>
      <c r="F29" s="22" t="e">
        <f>'С НДС'!#REF!</f>
        <v>#REF!</v>
      </c>
      <c r="G29" s="15" t="e">
        <f t="shared" si="2"/>
        <v>#REF!</v>
      </c>
      <c r="H29" s="15" t="e">
        <f t="shared" si="3"/>
        <v>#REF!</v>
      </c>
      <c r="J29" s="13" t="e">
        <f>'С НДС'!#REF!</f>
        <v>#REF!</v>
      </c>
    </row>
    <row r="30" spans="2:10" ht="12.75">
      <c r="B30" s="97" t="e">
        <f>'С НДС'!#REF!</f>
        <v>#REF!</v>
      </c>
      <c r="C30" s="98"/>
      <c r="D30" s="99"/>
      <c r="E30" s="19" t="e">
        <f>'С НДС'!#REF!</f>
        <v>#REF!</v>
      </c>
      <c r="F30" s="22" t="e">
        <f>'С НДС'!#REF!</f>
        <v>#REF!</v>
      </c>
      <c r="G30" s="15" t="e">
        <f t="shared" si="2"/>
        <v>#REF!</v>
      </c>
      <c r="H30" s="15" t="e">
        <f t="shared" si="3"/>
        <v>#REF!</v>
      </c>
      <c r="J30" s="13" t="e">
        <f>'С НДС'!#REF!</f>
        <v>#REF!</v>
      </c>
    </row>
    <row r="31" spans="2:10" ht="12.75">
      <c r="B31" s="97" t="e">
        <f>'С НДС'!#REF!</f>
        <v>#REF!</v>
      </c>
      <c r="C31" s="98"/>
      <c r="D31" s="99"/>
      <c r="E31" s="19" t="e">
        <f>'С НДС'!#REF!</f>
        <v>#REF!</v>
      </c>
      <c r="F31" s="22" t="e">
        <f>'С НДС'!#REF!</f>
        <v>#REF!</v>
      </c>
      <c r="G31" s="15" t="e">
        <f t="shared" si="2"/>
        <v>#REF!</v>
      </c>
      <c r="H31" s="15" t="e">
        <f t="shared" si="3"/>
        <v>#REF!</v>
      </c>
      <c r="J31" s="13" t="e">
        <f>'С НДС'!#REF!</f>
        <v>#REF!</v>
      </c>
    </row>
    <row r="32" spans="2:10" ht="12.75">
      <c r="B32" s="97" t="e">
        <f>'С НДС'!#REF!</f>
        <v>#REF!</v>
      </c>
      <c r="C32" s="98"/>
      <c r="D32" s="99"/>
      <c r="E32" s="19" t="e">
        <f>'С НДС'!#REF!</f>
        <v>#REF!</v>
      </c>
      <c r="F32" s="22" t="e">
        <f>'С НДС'!#REF!</f>
        <v>#REF!</v>
      </c>
      <c r="G32" s="15" t="e">
        <f t="shared" si="2"/>
        <v>#REF!</v>
      </c>
      <c r="H32" s="15" t="e">
        <f t="shared" si="3"/>
        <v>#REF!</v>
      </c>
      <c r="J32" s="13" t="e">
        <f>'С НДС'!#REF!</f>
        <v>#REF!</v>
      </c>
    </row>
    <row r="33" spans="2:10" ht="12.75">
      <c r="B33" s="97" t="e">
        <f>'С НДС'!#REF!</f>
        <v>#REF!</v>
      </c>
      <c r="C33" s="98"/>
      <c r="D33" s="99"/>
      <c r="E33" s="19" t="e">
        <f>'С НДС'!#REF!</f>
        <v>#REF!</v>
      </c>
      <c r="F33" s="22" t="e">
        <f>'С НДС'!#REF!</f>
        <v>#REF!</v>
      </c>
      <c r="G33" s="15" t="e">
        <f t="shared" si="2"/>
        <v>#REF!</v>
      </c>
      <c r="H33" s="15" t="e">
        <f t="shared" si="3"/>
        <v>#REF!</v>
      </c>
      <c r="J33" s="13" t="e">
        <f>'С НДС'!#REF!</f>
        <v>#REF!</v>
      </c>
    </row>
    <row r="34" spans="2:10" ht="12.75">
      <c r="B34" s="97" t="e">
        <f>'С НДС'!#REF!</f>
        <v>#REF!</v>
      </c>
      <c r="C34" s="98"/>
      <c r="D34" s="99"/>
      <c r="E34" s="19" t="e">
        <f>'С НДС'!#REF!</f>
        <v>#REF!</v>
      </c>
      <c r="F34" s="22" t="e">
        <f>'С НДС'!#REF!</f>
        <v>#REF!</v>
      </c>
      <c r="G34" s="15" t="e">
        <f t="shared" si="2"/>
        <v>#REF!</v>
      </c>
      <c r="H34" s="15" t="e">
        <f t="shared" si="3"/>
        <v>#REF!</v>
      </c>
      <c r="J34" s="13" t="e">
        <f>'С НДС'!#REF!</f>
        <v>#REF!</v>
      </c>
    </row>
    <row r="35" spans="2:10" ht="12.75">
      <c r="B35" s="97" t="e">
        <f>'С НДС'!#REF!</f>
        <v>#REF!</v>
      </c>
      <c r="C35" s="98"/>
      <c r="D35" s="99"/>
      <c r="E35" s="19" t="e">
        <f>'С НДС'!#REF!</f>
        <v>#REF!</v>
      </c>
      <c r="F35" s="22" t="e">
        <f>'С НДС'!#REF!</f>
        <v>#REF!</v>
      </c>
      <c r="G35" s="15" t="e">
        <f t="shared" si="2"/>
        <v>#REF!</v>
      </c>
      <c r="H35" s="15" t="e">
        <f t="shared" si="3"/>
        <v>#REF!</v>
      </c>
      <c r="J35" s="13" t="e">
        <f>'С НДС'!#REF!</f>
        <v>#REF!</v>
      </c>
    </row>
    <row r="36" spans="2:10" ht="12.75" customHeight="1" thickBot="1">
      <c r="B36" s="100" t="e">
        <f>'С НДС'!#REF!</f>
        <v>#REF!</v>
      </c>
      <c r="C36" s="101"/>
      <c r="D36" s="102"/>
      <c r="E36" s="20" t="e">
        <f>'С НДС'!#REF!</f>
        <v>#REF!</v>
      </c>
      <c r="F36" s="23" t="e">
        <f>'С НДС'!#REF!</f>
        <v>#REF!</v>
      </c>
      <c r="G36" s="16" t="e">
        <f t="shared" si="2"/>
        <v>#REF!</v>
      </c>
      <c r="H36" s="16" t="e">
        <f t="shared" si="3"/>
        <v>#REF!</v>
      </c>
      <c r="J36" s="13" t="e">
        <f>'С НДС'!#REF!</f>
        <v>#REF!</v>
      </c>
    </row>
    <row r="37" spans="2:8" ht="12.75">
      <c r="B37" s="96"/>
      <c r="C37" s="96"/>
      <c r="D37" s="96"/>
      <c r="F37" t="s">
        <v>11</v>
      </c>
      <c r="H37" s="6" t="e">
        <f>SUM(H27:H36)</f>
        <v>#REF!</v>
      </c>
    </row>
    <row r="38" spans="2:8" ht="12.75">
      <c r="B38" s="96"/>
      <c r="C38" s="96"/>
      <c r="D38" s="96"/>
      <c r="F38" t="s">
        <v>10</v>
      </c>
      <c r="H38" s="11" t="e">
        <f>H39-H37</f>
        <v>#REF!</v>
      </c>
    </row>
    <row r="39" spans="6:8" ht="12.75">
      <c r="F39" t="s">
        <v>12</v>
      </c>
      <c r="H39" s="11" t="e">
        <f>H37*1.2</f>
        <v>#REF!</v>
      </c>
    </row>
  </sheetData>
  <sheetProtection/>
  <mergeCells count="29">
    <mergeCell ref="B3:E3"/>
    <mergeCell ref="B5:H5"/>
    <mergeCell ref="B11:D11"/>
    <mergeCell ref="B12:D12"/>
    <mergeCell ref="B13:D13"/>
    <mergeCell ref="B14:D14"/>
    <mergeCell ref="B6:H6"/>
    <mergeCell ref="B9:H9"/>
    <mergeCell ref="B10:D10"/>
    <mergeCell ref="B18:D18"/>
    <mergeCell ref="B19:D19"/>
    <mergeCell ref="B20:D20"/>
    <mergeCell ref="B25:H25"/>
    <mergeCell ref="B15:D15"/>
    <mergeCell ref="B16:D16"/>
    <mergeCell ref="B17:D17"/>
    <mergeCell ref="B30:D30"/>
    <mergeCell ref="B31:D31"/>
    <mergeCell ref="B32:D32"/>
    <mergeCell ref="B26:D26"/>
    <mergeCell ref="B27:D27"/>
    <mergeCell ref="B28:D28"/>
    <mergeCell ref="B29:D29"/>
    <mergeCell ref="B37:D37"/>
    <mergeCell ref="B38:D38"/>
    <mergeCell ref="B33:D33"/>
    <mergeCell ref="B34:D34"/>
    <mergeCell ref="B35:D35"/>
    <mergeCell ref="B36:D3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9"/>
  <sheetViews>
    <sheetView zoomScalePageLayoutView="0" workbookViewId="0" topLeftCell="A10">
      <selection activeCell="B11" sqref="B11:H17"/>
    </sheetView>
  </sheetViews>
  <sheetFormatPr defaultColWidth="9.140625" defaultRowHeight="12.75"/>
  <cols>
    <col min="4" max="4" width="29.7109375" style="0" customWidth="1"/>
    <col min="7" max="7" width="12.140625" style="0" bestFit="1" customWidth="1"/>
    <col min="8" max="8" width="15.140625" style="0" customWidth="1"/>
  </cols>
  <sheetData>
    <row r="3" spans="2:8" ht="20.25">
      <c r="B3" s="115" t="s">
        <v>16</v>
      </c>
      <c r="C3" s="115"/>
      <c r="D3" s="115"/>
      <c r="E3" s="115"/>
      <c r="F3" s="29" t="s">
        <v>15</v>
      </c>
      <c r="G3" s="30" t="e">
        <f>'С НДС'!#REF!</f>
        <v>#REF!</v>
      </c>
      <c r="H3" s="28"/>
    </row>
    <row r="4" spans="2:8" ht="12.75">
      <c r="B4" s="122" t="s">
        <v>17</v>
      </c>
      <c r="C4" s="122"/>
      <c r="D4" s="122"/>
      <c r="E4" s="122"/>
      <c r="F4" s="122"/>
      <c r="G4" s="122"/>
      <c r="H4" s="122"/>
    </row>
    <row r="5" spans="2:8" ht="12.75">
      <c r="B5" s="116" t="e">
        <f>'С НДС'!#REF!</f>
        <v>#REF!</v>
      </c>
      <c r="C5" s="116"/>
      <c r="D5" s="116"/>
      <c r="E5" s="116"/>
      <c r="F5" s="116"/>
      <c r="G5" s="116"/>
      <c r="H5" s="116"/>
    </row>
    <row r="6" spans="2:8" ht="12.75">
      <c r="B6" s="120" t="e">
        <f>'С НДС'!#REF!</f>
        <v>#REF!</v>
      </c>
      <c r="C6" s="120"/>
      <c r="D6" s="120"/>
      <c r="E6" s="120"/>
      <c r="F6" s="120"/>
      <c r="G6" s="120"/>
      <c r="H6" s="120"/>
    </row>
    <row r="7" spans="2:8" ht="12.75">
      <c r="B7" s="1"/>
      <c r="C7" s="1"/>
      <c r="D7" s="1"/>
      <c r="E7" s="1"/>
      <c r="F7" s="1"/>
      <c r="G7" s="1"/>
      <c r="H7" s="1"/>
    </row>
    <row r="9" spans="2:8" ht="19.5" thickBot="1">
      <c r="B9" s="114" t="s">
        <v>0</v>
      </c>
      <c r="C9" s="114"/>
      <c r="D9" s="114"/>
      <c r="E9" s="114"/>
      <c r="F9" s="114"/>
      <c r="G9" s="114"/>
      <c r="H9" s="114"/>
    </row>
    <row r="10" spans="2:10" ht="26.25" thickBot="1">
      <c r="B10" s="103" t="s">
        <v>1</v>
      </c>
      <c r="C10" s="85"/>
      <c r="D10" s="104"/>
      <c r="E10" s="3" t="s">
        <v>2</v>
      </c>
      <c r="F10" s="2" t="s">
        <v>3</v>
      </c>
      <c r="G10" s="3" t="s">
        <v>8</v>
      </c>
      <c r="H10" s="2" t="s">
        <v>9</v>
      </c>
      <c r="J10" s="12" t="s">
        <v>13</v>
      </c>
    </row>
    <row r="11" spans="2:10" ht="13.5" customHeight="1">
      <c r="B11" s="123" t="e">
        <f>'С НДС'!#REF!</f>
        <v>#REF!</v>
      </c>
      <c r="C11" s="124"/>
      <c r="D11" s="125"/>
      <c r="E11" s="25" t="e">
        <f>'С НДС'!#REF!</f>
        <v>#REF!</v>
      </c>
      <c r="F11" s="9" t="e">
        <f>'С НДС'!#REF!</f>
        <v>#REF!</v>
      </c>
      <c r="G11" s="8" t="e">
        <f>J11/1.2</f>
        <v>#REF!</v>
      </c>
      <c r="H11" s="8" t="e">
        <f>F11*G11</f>
        <v>#REF!</v>
      </c>
      <c r="J11" s="13" t="e">
        <f>'С НДС'!#REF!</f>
        <v>#REF!</v>
      </c>
    </row>
    <row r="12" spans="2:10" ht="13.5" customHeight="1">
      <c r="B12" s="126" t="e">
        <f>'С НДС'!#REF!</f>
        <v>#REF!</v>
      </c>
      <c r="C12" s="127"/>
      <c r="D12" s="128"/>
      <c r="E12" s="26" t="e">
        <f>'С НДС'!#REF!</f>
        <v>#REF!</v>
      </c>
      <c r="F12" s="10" t="e">
        <f>'С НДС'!#REF!</f>
        <v>#REF!</v>
      </c>
      <c r="G12" s="7" t="e">
        <f aca="true" t="shared" si="0" ref="G12:G20">J12/1.2</f>
        <v>#REF!</v>
      </c>
      <c r="H12" s="7" t="e">
        <f aca="true" t="shared" si="1" ref="H12:H20">F12*G12</f>
        <v>#REF!</v>
      </c>
      <c r="J12" s="13" t="e">
        <f>'С НДС'!#REF!</f>
        <v>#REF!</v>
      </c>
    </row>
    <row r="13" spans="2:10" ht="13.5" customHeight="1">
      <c r="B13" s="126" t="e">
        <f>'С НДС'!#REF!</f>
        <v>#REF!</v>
      </c>
      <c r="C13" s="127"/>
      <c r="D13" s="128"/>
      <c r="E13" s="26" t="e">
        <f>'С НДС'!#REF!</f>
        <v>#REF!</v>
      </c>
      <c r="F13" s="10" t="e">
        <f>'С НДС'!#REF!</f>
        <v>#REF!</v>
      </c>
      <c r="G13" s="7" t="e">
        <f t="shared" si="0"/>
        <v>#REF!</v>
      </c>
      <c r="H13" s="7" t="e">
        <f t="shared" si="1"/>
        <v>#REF!</v>
      </c>
      <c r="J13" s="13" t="e">
        <f>'С НДС'!#REF!</f>
        <v>#REF!</v>
      </c>
    </row>
    <row r="14" spans="2:10" ht="13.5" customHeight="1">
      <c r="B14" s="126" t="e">
        <f>'С НДС'!#REF!</f>
        <v>#REF!</v>
      </c>
      <c r="C14" s="127"/>
      <c r="D14" s="128"/>
      <c r="E14" s="26" t="e">
        <f>'С НДС'!#REF!</f>
        <v>#REF!</v>
      </c>
      <c r="F14" s="10" t="e">
        <f>'С НДС'!#REF!</f>
        <v>#REF!</v>
      </c>
      <c r="G14" s="7" t="e">
        <f t="shared" si="0"/>
        <v>#REF!</v>
      </c>
      <c r="H14" s="7" t="e">
        <f t="shared" si="1"/>
        <v>#REF!</v>
      </c>
      <c r="J14" s="13" t="e">
        <f>'С НДС'!#REF!</f>
        <v>#REF!</v>
      </c>
    </row>
    <row r="15" spans="2:10" ht="13.5" customHeight="1">
      <c r="B15" s="126" t="e">
        <f>'С НДС'!#REF!</f>
        <v>#REF!</v>
      </c>
      <c r="C15" s="127"/>
      <c r="D15" s="128"/>
      <c r="E15" s="26" t="e">
        <f>'С НДС'!#REF!</f>
        <v>#REF!</v>
      </c>
      <c r="F15" s="10" t="e">
        <f>'С НДС'!#REF!</f>
        <v>#REF!</v>
      </c>
      <c r="G15" s="7" t="e">
        <f t="shared" si="0"/>
        <v>#REF!</v>
      </c>
      <c r="H15" s="7" t="e">
        <f t="shared" si="1"/>
        <v>#REF!</v>
      </c>
      <c r="J15" s="13" t="e">
        <f>'С НДС'!#REF!</f>
        <v>#REF!</v>
      </c>
    </row>
    <row r="16" spans="2:10" ht="13.5" customHeight="1">
      <c r="B16" s="126" t="e">
        <f>'С НДС'!#REF!</f>
        <v>#REF!</v>
      </c>
      <c r="C16" s="127"/>
      <c r="D16" s="128"/>
      <c r="E16" s="26" t="e">
        <f>'С НДС'!#REF!</f>
        <v>#REF!</v>
      </c>
      <c r="F16" s="10" t="e">
        <f>'С НДС'!#REF!</f>
        <v>#REF!</v>
      </c>
      <c r="G16" s="7" t="e">
        <f t="shared" si="0"/>
        <v>#REF!</v>
      </c>
      <c r="H16" s="7" t="e">
        <f t="shared" si="1"/>
        <v>#REF!</v>
      </c>
      <c r="J16" s="13" t="e">
        <f>'С НДС'!#REF!</f>
        <v>#REF!</v>
      </c>
    </row>
    <row r="17" spans="2:10" ht="12.75">
      <c r="B17" s="126" t="e">
        <f>'С НДС'!#REF!</f>
        <v>#REF!</v>
      </c>
      <c r="C17" s="127"/>
      <c r="D17" s="128"/>
      <c r="E17" s="26" t="e">
        <f>'С НДС'!#REF!</f>
        <v>#REF!</v>
      </c>
      <c r="F17" s="10" t="e">
        <f>'С НДС'!#REF!</f>
        <v>#REF!</v>
      </c>
      <c r="G17" s="7" t="e">
        <f t="shared" si="0"/>
        <v>#REF!</v>
      </c>
      <c r="H17" s="7" t="e">
        <f t="shared" si="1"/>
        <v>#REF!</v>
      </c>
      <c r="J17" s="13" t="e">
        <f>'С НДС'!#REF!</f>
        <v>#REF!</v>
      </c>
    </row>
    <row r="18" spans="2:10" ht="12.75">
      <c r="B18" s="108" t="e">
        <f>'С НДС'!#REF!</f>
        <v>#REF!</v>
      </c>
      <c r="C18" s="109"/>
      <c r="D18" s="110"/>
      <c r="E18" s="26" t="e">
        <f>'С НДС'!#REF!</f>
        <v>#REF!</v>
      </c>
      <c r="F18" s="10" t="e">
        <f>'С НДС'!#REF!</f>
        <v>#REF!</v>
      </c>
      <c r="G18" s="7" t="e">
        <f t="shared" si="0"/>
        <v>#REF!</v>
      </c>
      <c r="H18" s="7" t="e">
        <f t="shared" si="1"/>
        <v>#REF!</v>
      </c>
      <c r="J18" s="13" t="e">
        <f>'С НДС'!#REF!</f>
        <v>#REF!</v>
      </c>
    </row>
    <row r="19" spans="2:10" ht="12.75">
      <c r="B19" s="108" t="e">
        <f>'С НДС'!#REF!</f>
        <v>#REF!</v>
      </c>
      <c r="C19" s="109"/>
      <c r="D19" s="110"/>
      <c r="E19" s="26" t="e">
        <f>'С НДС'!#REF!</f>
        <v>#REF!</v>
      </c>
      <c r="F19" s="10" t="e">
        <f>'С НДС'!#REF!</f>
        <v>#REF!</v>
      </c>
      <c r="G19" s="7" t="e">
        <f t="shared" si="0"/>
        <v>#REF!</v>
      </c>
      <c r="H19" s="7" t="e">
        <f t="shared" si="1"/>
        <v>#REF!</v>
      </c>
      <c r="J19" s="13" t="e">
        <f>'С НДС'!#REF!</f>
        <v>#REF!</v>
      </c>
    </row>
    <row r="20" spans="2:10" ht="13.5" thickBot="1">
      <c r="B20" s="111" t="e">
        <f>'С НДС'!#REF!</f>
        <v>#REF!</v>
      </c>
      <c r="C20" s="112"/>
      <c r="D20" s="113"/>
      <c r="E20" s="27" t="e">
        <f>'С НДС'!#REF!</f>
        <v>#REF!</v>
      </c>
      <c r="F20" s="24" t="e">
        <f>'С НДС'!#REF!</f>
        <v>#REF!</v>
      </c>
      <c r="G20" s="17" t="e">
        <f t="shared" si="0"/>
        <v>#REF!</v>
      </c>
      <c r="H20" s="17" t="e">
        <f t="shared" si="1"/>
        <v>#REF!</v>
      </c>
      <c r="J20" s="13" t="e">
        <f>'С НДС'!#REF!</f>
        <v>#REF!</v>
      </c>
    </row>
    <row r="21" spans="6:8" ht="12.75">
      <c r="F21" t="s">
        <v>11</v>
      </c>
      <c r="G21" s="4"/>
      <c r="H21" s="5" t="e">
        <f>SUM(H11:H20)</f>
        <v>#REF!</v>
      </c>
    </row>
    <row r="22" spans="6:8" ht="12.75">
      <c r="F22" t="s">
        <v>10</v>
      </c>
      <c r="G22" s="4"/>
      <c r="H22" s="5" t="e">
        <f>H23-H21</f>
        <v>#REF!</v>
      </c>
    </row>
    <row r="23" spans="6:8" ht="12.75">
      <c r="F23" t="s">
        <v>12</v>
      </c>
      <c r="G23" s="4"/>
      <c r="H23" s="5" t="e">
        <f>H21*1.2</f>
        <v>#REF!</v>
      </c>
    </row>
    <row r="25" spans="2:8" ht="19.5" thickBot="1">
      <c r="B25" s="114" t="s">
        <v>5</v>
      </c>
      <c r="C25" s="114"/>
      <c r="D25" s="114"/>
      <c r="E25" s="114"/>
      <c r="F25" s="114"/>
      <c r="G25" s="114"/>
      <c r="H25" s="114"/>
    </row>
    <row r="26" spans="2:8" ht="26.25" thickBot="1">
      <c r="B26" s="103" t="s">
        <v>1</v>
      </c>
      <c r="C26" s="85"/>
      <c r="D26" s="104"/>
      <c r="E26" s="3" t="s">
        <v>2</v>
      </c>
      <c r="F26" s="2" t="s">
        <v>3</v>
      </c>
      <c r="G26" s="3" t="s">
        <v>4</v>
      </c>
      <c r="H26" s="2" t="s">
        <v>7</v>
      </c>
    </row>
    <row r="27" spans="2:10" ht="12.75">
      <c r="B27" s="105" t="e">
        <f>'С НДС'!#REF!</f>
        <v>#REF!</v>
      </c>
      <c r="C27" s="106"/>
      <c r="D27" s="107"/>
      <c r="E27" s="18" t="e">
        <f>'С НДС'!#REF!</f>
        <v>#REF!</v>
      </c>
      <c r="F27" s="21" t="e">
        <f>'С НДС'!#REF!</f>
        <v>#REF!</v>
      </c>
      <c r="G27" s="14" t="e">
        <f>J27/1.2</f>
        <v>#REF!</v>
      </c>
      <c r="H27" s="14" t="e">
        <f>F27*G27</f>
        <v>#REF!</v>
      </c>
      <c r="J27" s="13" t="e">
        <f>'С НДС'!#REF!</f>
        <v>#REF!</v>
      </c>
    </row>
    <row r="28" spans="2:10" ht="12.75">
      <c r="B28" s="97" t="e">
        <f>'С НДС'!#REF!</f>
        <v>#REF!</v>
      </c>
      <c r="C28" s="98"/>
      <c r="D28" s="99"/>
      <c r="E28" s="19" t="e">
        <f>'С НДС'!#REF!</f>
        <v>#REF!</v>
      </c>
      <c r="F28" s="22" t="e">
        <f>'С НДС'!#REF!</f>
        <v>#REF!</v>
      </c>
      <c r="G28" s="15" t="e">
        <f aca="true" t="shared" si="2" ref="G28:G36">J28/1.2</f>
        <v>#REF!</v>
      </c>
      <c r="H28" s="15" t="e">
        <f aca="true" t="shared" si="3" ref="H28:H36">F28*G28</f>
        <v>#REF!</v>
      </c>
      <c r="J28" s="13" t="e">
        <f>'С НДС'!#REF!</f>
        <v>#REF!</v>
      </c>
    </row>
    <row r="29" spans="2:10" ht="12.75">
      <c r="B29" s="97" t="e">
        <f>'С НДС'!#REF!</f>
        <v>#REF!</v>
      </c>
      <c r="C29" s="98"/>
      <c r="D29" s="99"/>
      <c r="E29" s="19" t="e">
        <f>'С НДС'!#REF!</f>
        <v>#REF!</v>
      </c>
      <c r="F29" s="22" t="e">
        <f>'С НДС'!#REF!</f>
        <v>#REF!</v>
      </c>
      <c r="G29" s="15" t="e">
        <f t="shared" si="2"/>
        <v>#REF!</v>
      </c>
      <c r="H29" s="15" t="e">
        <f t="shared" si="3"/>
        <v>#REF!</v>
      </c>
      <c r="J29" s="13" t="e">
        <f>'С НДС'!#REF!</f>
        <v>#REF!</v>
      </c>
    </row>
    <row r="30" spans="2:10" ht="12.75">
      <c r="B30" s="97" t="e">
        <f>'С НДС'!#REF!</f>
        <v>#REF!</v>
      </c>
      <c r="C30" s="98"/>
      <c r="D30" s="99"/>
      <c r="E30" s="19" t="e">
        <f>'С НДС'!#REF!</f>
        <v>#REF!</v>
      </c>
      <c r="F30" s="22" t="e">
        <f>'С НДС'!#REF!</f>
        <v>#REF!</v>
      </c>
      <c r="G30" s="15" t="e">
        <f t="shared" si="2"/>
        <v>#REF!</v>
      </c>
      <c r="H30" s="15" t="e">
        <f t="shared" si="3"/>
        <v>#REF!</v>
      </c>
      <c r="J30" s="13" t="e">
        <f>'С НДС'!#REF!</f>
        <v>#REF!</v>
      </c>
    </row>
    <row r="31" spans="2:10" ht="12.75">
      <c r="B31" s="97" t="e">
        <f>'С НДС'!#REF!</f>
        <v>#REF!</v>
      </c>
      <c r="C31" s="98"/>
      <c r="D31" s="99"/>
      <c r="E31" s="19" t="e">
        <f>'С НДС'!#REF!</f>
        <v>#REF!</v>
      </c>
      <c r="F31" s="22" t="e">
        <f>'С НДС'!#REF!</f>
        <v>#REF!</v>
      </c>
      <c r="G31" s="15" t="e">
        <f t="shared" si="2"/>
        <v>#REF!</v>
      </c>
      <c r="H31" s="15" t="e">
        <f t="shared" si="3"/>
        <v>#REF!</v>
      </c>
      <c r="J31" s="13" t="e">
        <f>'С НДС'!#REF!</f>
        <v>#REF!</v>
      </c>
    </row>
    <row r="32" spans="2:10" ht="12.75">
      <c r="B32" s="97" t="e">
        <f>'С НДС'!#REF!</f>
        <v>#REF!</v>
      </c>
      <c r="C32" s="98"/>
      <c r="D32" s="99"/>
      <c r="E32" s="19" t="e">
        <f>'С НДС'!#REF!</f>
        <v>#REF!</v>
      </c>
      <c r="F32" s="22" t="e">
        <f>'С НДС'!#REF!</f>
        <v>#REF!</v>
      </c>
      <c r="G32" s="15" t="e">
        <f t="shared" si="2"/>
        <v>#REF!</v>
      </c>
      <c r="H32" s="15" t="e">
        <f t="shared" si="3"/>
        <v>#REF!</v>
      </c>
      <c r="J32" s="13" t="e">
        <f>'С НДС'!#REF!</f>
        <v>#REF!</v>
      </c>
    </row>
    <row r="33" spans="2:10" ht="12.75">
      <c r="B33" s="97" t="e">
        <f>'С НДС'!#REF!</f>
        <v>#REF!</v>
      </c>
      <c r="C33" s="98"/>
      <c r="D33" s="99"/>
      <c r="E33" s="19" t="e">
        <f>'С НДС'!#REF!</f>
        <v>#REF!</v>
      </c>
      <c r="F33" s="22" t="e">
        <f>'С НДС'!#REF!</f>
        <v>#REF!</v>
      </c>
      <c r="G33" s="15" t="e">
        <f t="shared" si="2"/>
        <v>#REF!</v>
      </c>
      <c r="H33" s="15" t="e">
        <f t="shared" si="3"/>
        <v>#REF!</v>
      </c>
      <c r="J33" s="13" t="e">
        <f>'С НДС'!#REF!</f>
        <v>#REF!</v>
      </c>
    </row>
    <row r="34" spans="2:10" ht="12.75">
      <c r="B34" s="97" t="e">
        <f>'С НДС'!#REF!</f>
        <v>#REF!</v>
      </c>
      <c r="C34" s="98"/>
      <c r="D34" s="99"/>
      <c r="E34" s="19" t="e">
        <f>'С НДС'!#REF!</f>
        <v>#REF!</v>
      </c>
      <c r="F34" s="22" t="e">
        <f>'С НДС'!#REF!</f>
        <v>#REF!</v>
      </c>
      <c r="G34" s="15" t="e">
        <f t="shared" si="2"/>
        <v>#REF!</v>
      </c>
      <c r="H34" s="15" t="e">
        <f t="shared" si="3"/>
        <v>#REF!</v>
      </c>
      <c r="J34" s="13" t="e">
        <f>'С НДС'!#REF!</f>
        <v>#REF!</v>
      </c>
    </row>
    <row r="35" spans="2:10" ht="12.75">
      <c r="B35" s="97" t="e">
        <f>'С НДС'!#REF!</f>
        <v>#REF!</v>
      </c>
      <c r="C35" s="98"/>
      <c r="D35" s="99"/>
      <c r="E35" s="19" t="e">
        <f>'С НДС'!#REF!</f>
        <v>#REF!</v>
      </c>
      <c r="F35" s="22" t="e">
        <f>'С НДС'!#REF!</f>
        <v>#REF!</v>
      </c>
      <c r="G35" s="15" t="e">
        <f t="shared" si="2"/>
        <v>#REF!</v>
      </c>
      <c r="H35" s="15" t="e">
        <f t="shared" si="3"/>
        <v>#REF!</v>
      </c>
      <c r="J35" s="13" t="e">
        <f>'С НДС'!#REF!</f>
        <v>#REF!</v>
      </c>
    </row>
    <row r="36" spans="2:10" ht="12.75" customHeight="1" thickBot="1">
      <c r="B36" s="100" t="e">
        <f>'С НДС'!#REF!</f>
        <v>#REF!</v>
      </c>
      <c r="C36" s="101"/>
      <c r="D36" s="102"/>
      <c r="E36" s="20" t="e">
        <f>'С НДС'!#REF!</f>
        <v>#REF!</v>
      </c>
      <c r="F36" s="23" t="e">
        <f>'С НДС'!#REF!</f>
        <v>#REF!</v>
      </c>
      <c r="G36" s="16" t="e">
        <f t="shared" si="2"/>
        <v>#REF!</v>
      </c>
      <c r="H36" s="16" t="e">
        <f t="shared" si="3"/>
        <v>#REF!</v>
      </c>
      <c r="J36" s="13" t="e">
        <f>'С НДС'!#REF!</f>
        <v>#REF!</v>
      </c>
    </row>
    <row r="37" spans="2:8" ht="12.75">
      <c r="B37" s="96"/>
      <c r="C37" s="96"/>
      <c r="D37" s="96"/>
      <c r="F37" t="s">
        <v>11</v>
      </c>
      <c r="H37" s="6" t="e">
        <f>SUM(H27:H36)</f>
        <v>#REF!</v>
      </c>
    </row>
    <row r="38" spans="2:8" ht="12.75">
      <c r="B38" s="96"/>
      <c r="C38" s="96"/>
      <c r="D38" s="96"/>
      <c r="F38" t="s">
        <v>10</v>
      </c>
      <c r="H38" s="11" t="e">
        <f>H39-H37</f>
        <v>#REF!</v>
      </c>
    </row>
    <row r="39" spans="6:8" ht="12.75">
      <c r="F39" t="s">
        <v>12</v>
      </c>
      <c r="H39" s="11" t="e">
        <f>H37*1.2</f>
        <v>#REF!</v>
      </c>
    </row>
  </sheetData>
  <sheetProtection/>
  <mergeCells count="30"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5:H25"/>
    <mergeCell ref="B26:D26"/>
    <mergeCell ref="B11:D11"/>
    <mergeCell ref="B12:D12"/>
    <mergeCell ref="B13:D13"/>
    <mergeCell ref="B14:D14"/>
    <mergeCell ref="B15:D15"/>
    <mergeCell ref="B16:D16"/>
    <mergeCell ref="B5:H5"/>
    <mergeCell ref="B9:H9"/>
    <mergeCell ref="B10:D10"/>
    <mergeCell ref="B3:E3"/>
    <mergeCell ref="B6:H6"/>
    <mergeCell ref="B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2019-06-27T15:51:12Z</cp:lastPrinted>
  <dcterms:created xsi:type="dcterms:W3CDTF">1996-10-08T23:32:33Z</dcterms:created>
  <dcterms:modified xsi:type="dcterms:W3CDTF">2019-07-03T07:26:32Z</dcterms:modified>
  <cp:category/>
  <cp:version/>
  <cp:contentType/>
  <cp:contentStatus/>
</cp:coreProperties>
</file>