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84" yWindow="288" windowWidth="15924" windowHeight="525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0" i="1"/>
  <c r="F15"/>
  <c r="F16"/>
  <c r="F17"/>
  <c r="F18"/>
  <c r="F9"/>
  <c r="F10"/>
  <c r="F11"/>
  <c r="F12"/>
  <c r="F13"/>
  <c r="F14"/>
  <c r="F4"/>
  <c r="F5"/>
  <c r="F6"/>
  <c r="F7"/>
  <c r="F8"/>
  <c r="F3"/>
  <c r="F19" l="1"/>
  <c r="F21" l="1"/>
  <c r="F22" l="1"/>
  <c r="F23" s="1"/>
</calcChain>
</file>

<file path=xl/sharedStrings.xml><?xml version="1.0" encoding="utf-8"?>
<sst xmlns="http://schemas.openxmlformats.org/spreadsheetml/2006/main" count="49" uniqueCount="37">
  <si>
    <t>Запропоноване автором проекту</t>
  </si>
  <si>
    <t>Пропозиція експертної групи</t>
  </si>
  <si>
    <t>№ 
п/п</t>
  </si>
  <si>
    <t>Вид матеріалу / послуги</t>
  </si>
  <si>
    <t>Необхідна 
кількість</t>
  </si>
  <si>
    <t>Одиниця виміру</t>
  </si>
  <si>
    <t>Ціна за одиницю, грн</t>
  </si>
  <si>
    <t>Вартість, грн.</t>
  </si>
  <si>
    <t>Ціна за одиницю, грн.</t>
  </si>
  <si>
    <t>Ремонт покриттiв пiдлог</t>
  </si>
  <si>
    <t>100м2</t>
  </si>
  <si>
    <t>Ремонт покриттiв стін 12-ти під'іздів</t>
  </si>
  <si>
    <t>Ремонт покриттiв стель 12-ти під'іздів</t>
  </si>
  <si>
    <t xml:space="preserve">Ремонт прямолiнiйних укосiв всерединi будiвлi </t>
  </si>
  <si>
    <t>Ремонт металевих поверхонь грат та огорож</t>
  </si>
  <si>
    <t>Ремонт дерев'яних пiдвiконних дощок на мiсцi</t>
  </si>
  <si>
    <t>100 шт</t>
  </si>
  <si>
    <t>Фарбування олiйними сумiшами ранiше пофарбованих торцiв сходових маршiв усерединi будiвлi</t>
  </si>
  <si>
    <t>Шпаклiвка універсальна</t>
  </si>
  <si>
    <t>кг</t>
  </si>
  <si>
    <t>Фарба олiйна та алкiдна, готова до застосування, для внутрiшнiх робiт</t>
  </si>
  <si>
    <t>т</t>
  </si>
  <si>
    <t>Прокладання коробiв пластикових</t>
  </si>
  <si>
    <t>100м</t>
  </si>
  <si>
    <t>Короб пластиковий</t>
  </si>
  <si>
    <t>м.п.</t>
  </si>
  <si>
    <t>Прокладання iзольованих проводiв перерiзом до 6 мм2 у коробах</t>
  </si>
  <si>
    <t>Перевезення сміття до 30 км</t>
  </si>
  <si>
    <t>Всього:</t>
  </si>
  <si>
    <t>Непередбачені 
витрати 20%:</t>
  </si>
  <si>
    <t>Взагалом:</t>
  </si>
  <si>
    <t>Штукатурна суміш POLIMIN</t>
  </si>
  <si>
    <t xml:space="preserve">Полiпшене олiйне фарбування ранiше пофарбованих дверей у серединi будiвлi </t>
  </si>
  <si>
    <t>Фарбування олiйними сумiшами за 2 рази раніше пофарбованих металевих поверхонь (двері та щитові)</t>
  </si>
  <si>
    <t>-</t>
  </si>
  <si>
    <t>РАЗОМ</t>
  </si>
  <si>
    <t>Адмiнiстративні та загальновиробничi витрати 30%</t>
  </si>
</sst>
</file>

<file path=xl/styles.xml><?xml version="1.0" encoding="utf-8"?>
<styleSheet xmlns="http://schemas.openxmlformats.org/spreadsheetml/2006/main">
  <fonts count="8">
    <font>
      <sz val="11"/>
      <color theme="1"/>
      <name val="Times New Roman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0" fillId="0" borderId="8" xfId="0" applyBorder="1"/>
    <xf numFmtId="0" fontId="6" fillId="0" borderId="8" xfId="0" applyFont="1" applyFill="1" applyBorder="1"/>
    <xf numFmtId="0" fontId="4" fillId="0" borderId="8" xfId="0" applyFont="1" applyBorder="1"/>
    <xf numFmtId="0" fontId="6" fillId="0" borderId="8" xfId="0" applyFont="1" applyFill="1" applyBorder="1" applyAlignment="1">
      <alignment wrapText="1"/>
    </xf>
    <xf numFmtId="0" fontId="5" fillId="0" borderId="8" xfId="0" applyFont="1" applyBorder="1" applyAlignment="1">
      <alignment horizontal="right" vertical="top" wrapText="1"/>
    </xf>
    <xf numFmtId="0" fontId="7" fillId="0" borderId="0" xfId="0" applyFont="1"/>
    <xf numFmtId="0" fontId="0" fillId="0" borderId="8" xfId="0" applyFill="1" applyBorder="1" applyAlignment="1">
      <alignment wrapText="1"/>
    </xf>
    <xf numFmtId="0" fontId="0" fillId="0" borderId="8" xfId="0" applyBorder="1" applyAlignment="1">
      <alignment horizontal="right"/>
    </xf>
    <xf numFmtId="0" fontId="4" fillId="0" borderId="8" xfId="0" applyFont="1" applyFill="1" applyBorder="1"/>
    <xf numFmtId="0" fontId="4" fillId="0" borderId="8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topLeftCell="A16" workbookViewId="0">
      <selection activeCell="H27" sqref="H27:H28"/>
    </sheetView>
  </sheetViews>
  <sheetFormatPr defaultRowHeight="13.8"/>
  <cols>
    <col min="2" max="2" width="35.21875" customWidth="1"/>
    <col min="6" max="6" width="9.6640625" customWidth="1"/>
  </cols>
  <sheetData>
    <row r="1" spans="1:11" s="3" customFormat="1" ht="25.8" customHeight="1" thickBot="1">
      <c r="A1" s="1"/>
      <c r="B1" s="2"/>
      <c r="C1" s="20" t="s">
        <v>0</v>
      </c>
      <c r="D1" s="21"/>
      <c r="E1" s="21"/>
      <c r="F1" s="22"/>
      <c r="G1" s="20" t="s">
        <v>1</v>
      </c>
      <c r="H1" s="21"/>
      <c r="I1" s="22"/>
    </row>
    <row r="2" spans="1:11" s="3" customFormat="1" ht="36">
      <c r="A2" s="6" t="s">
        <v>2</v>
      </c>
      <c r="B2" s="7" t="s">
        <v>3</v>
      </c>
      <c r="C2" s="8" t="s">
        <v>4</v>
      </c>
      <c r="D2" s="9" t="s">
        <v>5</v>
      </c>
      <c r="E2" s="4" t="s">
        <v>6</v>
      </c>
      <c r="F2" s="5" t="s">
        <v>7</v>
      </c>
      <c r="G2" s="8" t="s">
        <v>4</v>
      </c>
      <c r="H2" s="4" t="s">
        <v>8</v>
      </c>
      <c r="I2" s="5" t="s">
        <v>7</v>
      </c>
    </row>
    <row r="3" spans="1:11">
      <c r="A3" s="10">
        <v>1</v>
      </c>
      <c r="B3" s="16" t="s">
        <v>9</v>
      </c>
      <c r="C3" s="10">
        <v>0.72</v>
      </c>
      <c r="D3" s="10" t="s">
        <v>10</v>
      </c>
      <c r="E3" s="10">
        <v>57603.29</v>
      </c>
      <c r="F3" s="10">
        <f>ROUND(C3*E3,0)</f>
        <v>41474</v>
      </c>
      <c r="G3" s="10"/>
      <c r="H3" s="10"/>
      <c r="I3" s="10"/>
      <c r="K3" s="10"/>
    </row>
    <row r="4" spans="1:11">
      <c r="A4" s="10">
        <v>2</v>
      </c>
      <c r="B4" s="16" t="s">
        <v>11</v>
      </c>
      <c r="C4" s="10">
        <v>14.467000000000001</v>
      </c>
      <c r="D4" s="10" t="s">
        <v>10</v>
      </c>
      <c r="E4" s="10">
        <v>15601.4</v>
      </c>
      <c r="F4" s="10">
        <f t="shared" ref="F4:F18" si="0">ROUND(C4*E4,0)</f>
        <v>225705</v>
      </c>
      <c r="G4" s="10"/>
      <c r="H4" s="10"/>
      <c r="I4" s="10"/>
      <c r="K4" s="10"/>
    </row>
    <row r="5" spans="1:11">
      <c r="A5" s="10">
        <v>3</v>
      </c>
      <c r="B5" s="16" t="s">
        <v>12</v>
      </c>
      <c r="C5" s="10">
        <v>7.3920000000000003</v>
      </c>
      <c r="D5" s="10" t="s">
        <v>10</v>
      </c>
      <c r="E5" s="10">
        <v>9448.7999999999993</v>
      </c>
      <c r="F5" s="10">
        <f t="shared" si="0"/>
        <v>69846</v>
      </c>
      <c r="G5" s="10"/>
      <c r="H5" s="10"/>
      <c r="I5" s="10"/>
      <c r="K5" s="10"/>
    </row>
    <row r="6" spans="1:11" ht="41.4">
      <c r="A6" s="10">
        <v>4</v>
      </c>
      <c r="B6" s="16" t="s">
        <v>32</v>
      </c>
      <c r="C6" s="10">
        <v>0.6</v>
      </c>
      <c r="D6" s="10" t="s">
        <v>10</v>
      </c>
      <c r="E6" s="10">
        <v>13656.49</v>
      </c>
      <c r="F6" s="10">
        <f t="shared" si="0"/>
        <v>8194</v>
      </c>
      <c r="G6" s="10"/>
      <c r="H6" s="10"/>
      <c r="I6" s="10"/>
      <c r="K6" s="10"/>
    </row>
    <row r="7" spans="1:11" ht="41.4">
      <c r="A7" s="10">
        <v>5</v>
      </c>
      <c r="B7" s="16" t="s">
        <v>33</v>
      </c>
      <c r="C7" s="10">
        <v>0.74199999999999999</v>
      </c>
      <c r="D7" s="10" t="s">
        <v>10</v>
      </c>
      <c r="E7" s="10">
        <v>3733.15</v>
      </c>
      <c r="F7" s="10">
        <f t="shared" si="0"/>
        <v>2770</v>
      </c>
      <c r="G7" s="10"/>
      <c r="H7" s="10"/>
      <c r="I7" s="10"/>
      <c r="K7" s="10"/>
    </row>
    <row r="8" spans="1:11" ht="27.6">
      <c r="A8" s="10">
        <v>6</v>
      </c>
      <c r="B8" s="16" t="s">
        <v>13</v>
      </c>
      <c r="C8" s="10">
        <v>1.3728</v>
      </c>
      <c r="D8" s="10" t="s">
        <v>10</v>
      </c>
      <c r="E8" s="10">
        <v>35432.339999999997</v>
      </c>
      <c r="F8" s="10">
        <f t="shared" si="0"/>
        <v>48642</v>
      </c>
      <c r="G8" s="10"/>
      <c r="H8" s="10"/>
      <c r="I8" s="10"/>
      <c r="K8" s="10"/>
    </row>
    <row r="9" spans="1:11" ht="27.6">
      <c r="A9" s="10">
        <v>7</v>
      </c>
      <c r="B9" s="16" t="s">
        <v>14</v>
      </c>
      <c r="C9" s="10">
        <v>2.1040000000000001</v>
      </c>
      <c r="D9" s="10" t="s">
        <v>10</v>
      </c>
      <c r="E9" s="10">
        <v>10018.629999999999</v>
      </c>
      <c r="F9" s="10">
        <f>ROUND(C9*E9,0)</f>
        <v>21079</v>
      </c>
      <c r="G9" s="10"/>
      <c r="H9" s="10"/>
      <c r="I9" s="10"/>
      <c r="K9" s="10"/>
    </row>
    <row r="10" spans="1:11" ht="27.6">
      <c r="A10" s="10">
        <v>8</v>
      </c>
      <c r="B10" s="16" t="s">
        <v>15</v>
      </c>
      <c r="C10" s="10">
        <v>0.48</v>
      </c>
      <c r="D10" s="10" t="s">
        <v>16</v>
      </c>
      <c r="E10" s="10">
        <v>4715.9399999999996</v>
      </c>
      <c r="F10" s="10">
        <f t="shared" si="0"/>
        <v>2264</v>
      </c>
      <c r="G10" s="10"/>
      <c r="H10" s="10"/>
      <c r="I10" s="10"/>
      <c r="K10" s="10"/>
    </row>
    <row r="11" spans="1:11" ht="41.4">
      <c r="A11" s="10">
        <v>9</v>
      </c>
      <c r="B11" s="16" t="s">
        <v>17</v>
      </c>
      <c r="C11" s="10">
        <v>1.9</v>
      </c>
      <c r="D11" s="10" t="s">
        <v>10</v>
      </c>
      <c r="E11" s="10">
        <v>7757.66</v>
      </c>
      <c r="F11" s="10">
        <f t="shared" si="0"/>
        <v>14740</v>
      </c>
      <c r="G11" s="10"/>
      <c r="H11" s="10"/>
      <c r="I11" s="10"/>
      <c r="K11" s="10"/>
    </row>
    <row r="12" spans="1:11">
      <c r="A12" s="10">
        <v>10</v>
      </c>
      <c r="B12" s="16" t="s">
        <v>31</v>
      </c>
      <c r="C12" s="15">
        <v>7298.4</v>
      </c>
      <c r="D12" s="10" t="s">
        <v>19</v>
      </c>
      <c r="E12" s="10">
        <v>3.5</v>
      </c>
      <c r="F12" s="10">
        <f t="shared" si="0"/>
        <v>25544</v>
      </c>
      <c r="G12" s="10"/>
      <c r="H12" s="10"/>
      <c r="I12" s="10"/>
      <c r="K12" s="10"/>
    </row>
    <row r="13" spans="1:11">
      <c r="A13" s="10">
        <v>11</v>
      </c>
      <c r="B13" s="16" t="s">
        <v>18</v>
      </c>
      <c r="C13" s="15">
        <v>24</v>
      </c>
      <c r="D13" s="10" t="s">
        <v>19</v>
      </c>
      <c r="E13" s="10">
        <v>43.92</v>
      </c>
      <c r="F13" s="10">
        <f t="shared" si="0"/>
        <v>1054</v>
      </c>
      <c r="G13" s="10"/>
      <c r="H13" s="10"/>
      <c r="I13" s="10"/>
      <c r="K13" s="10"/>
    </row>
    <row r="14" spans="1:11" ht="27.6">
      <c r="A14" s="10">
        <v>12</v>
      </c>
      <c r="B14" s="16" t="s">
        <v>20</v>
      </c>
      <c r="C14" s="10">
        <v>3.3599999999999998E-2</v>
      </c>
      <c r="D14" s="10" t="s">
        <v>21</v>
      </c>
      <c r="E14" s="10">
        <v>80080.960000000006</v>
      </c>
      <c r="F14" s="10">
        <f t="shared" si="0"/>
        <v>2691</v>
      </c>
      <c r="G14" s="10"/>
      <c r="H14" s="10"/>
      <c r="I14" s="10"/>
      <c r="K14" s="10"/>
    </row>
    <row r="15" spans="1:11">
      <c r="A15" s="10">
        <v>13</v>
      </c>
      <c r="B15" s="16" t="s">
        <v>22</v>
      </c>
      <c r="C15" s="10">
        <v>4</v>
      </c>
      <c r="D15" s="10" t="s">
        <v>23</v>
      </c>
      <c r="E15" s="10">
        <v>2313.2600000000002</v>
      </c>
      <c r="F15" s="10">
        <f>ROUND(C15*E15,0)</f>
        <v>9253</v>
      </c>
      <c r="G15" s="10"/>
      <c r="H15" s="10"/>
      <c r="I15" s="10"/>
      <c r="K15" s="10"/>
    </row>
    <row r="16" spans="1:11">
      <c r="A16" s="10">
        <v>14</v>
      </c>
      <c r="B16" s="16" t="s">
        <v>24</v>
      </c>
      <c r="C16" s="10">
        <v>400</v>
      </c>
      <c r="D16" s="10" t="s">
        <v>25</v>
      </c>
      <c r="E16" s="10">
        <v>43.18</v>
      </c>
      <c r="F16" s="10">
        <f t="shared" si="0"/>
        <v>17272</v>
      </c>
      <c r="G16" s="10"/>
      <c r="H16" s="10"/>
      <c r="I16" s="10"/>
      <c r="K16" s="10"/>
    </row>
    <row r="17" spans="1:11" ht="27.6">
      <c r="A17" s="10">
        <v>15</v>
      </c>
      <c r="B17" s="16" t="s">
        <v>26</v>
      </c>
      <c r="C17" s="10">
        <v>36</v>
      </c>
      <c r="D17" s="10" t="s">
        <v>23</v>
      </c>
      <c r="E17" s="10">
        <v>411.61</v>
      </c>
      <c r="F17" s="10">
        <f t="shared" si="0"/>
        <v>14818</v>
      </c>
      <c r="G17" s="10"/>
      <c r="H17" s="10"/>
      <c r="I17" s="10"/>
      <c r="K17" s="10"/>
    </row>
    <row r="18" spans="1:11">
      <c r="A18" s="10">
        <v>16</v>
      </c>
      <c r="B18" s="16" t="s">
        <v>27</v>
      </c>
      <c r="C18" s="10">
        <v>15.41</v>
      </c>
      <c r="D18" s="10" t="s">
        <v>21</v>
      </c>
      <c r="E18" s="10">
        <v>200.72</v>
      </c>
      <c r="F18" s="10">
        <f t="shared" si="0"/>
        <v>3093</v>
      </c>
      <c r="G18" s="10"/>
      <c r="H18" s="10"/>
      <c r="I18" s="10"/>
      <c r="K18" s="10"/>
    </row>
    <row r="19" spans="1:11">
      <c r="A19" s="10"/>
      <c r="B19" s="19" t="s">
        <v>35</v>
      </c>
      <c r="C19" s="10"/>
      <c r="D19" s="10"/>
      <c r="E19" s="10"/>
      <c r="F19" s="18">
        <f>SUM(F3:F18)</f>
        <v>508439</v>
      </c>
      <c r="G19" s="10"/>
      <c r="H19" s="10"/>
      <c r="I19" s="10"/>
    </row>
    <row r="20" spans="1:11" ht="27.6">
      <c r="A20" s="10">
        <v>17</v>
      </c>
      <c r="B20" s="16" t="s">
        <v>36</v>
      </c>
      <c r="C20" s="17" t="s">
        <v>34</v>
      </c>
      <c r="D20" s="10"/>
      <c r="E20" s="10"/>
      <c r="F20" s="15">
        <f>ROUND(F19*0.3,0)</f>
        <v>152532</v>
      </c>
      <c r="G20" s="10"/>
      <c r="H20" s="10"/>
      <c r="I20" s="10"/>
    </row>
    <row r="21" spans="1:11">
      <c r="A21" s="10"/>
      <c r="B21" s="11" t="s">
        <v>28</v>
      </c>
      <c r="C21" s="10"/>
      <c r="D21" s="10"/>
      <c r="E21" s="10"/>
      <c r="F21" s="12">
        <f>F19+F20</f>
        <v>660971</v>
      </c>
      <c r="G21" s="10"/>
      <c r="H21" s="14"/>
      <c r="I21" s="10"/>
    </row>
    <row r="22" spans="1:11" ht="26.4">
      <c r="A22" s="10"/>
      <c r="B22" s="13" t="s">
        <v>29</v>
      </c>
      <c r="C22" s="10"/>
      <c r="D22" s="10"/>
      <c r="E22" s="10"/>
      <c r="F22" s="10">
        <f>ROUND(F21*0.2,0)</f>
        <v>132194</v>
      </c>
      <c r="G22" s="10"/>
      <c r="H22" s="10"/>
      <c r="I22" s="10"/>
    </row>
    <row r="23" spans="1:11">
      <c r="A23" s="10"/>
      <c r="B23" s="11" t="s">
        <v>30</v>
      </c>
      <c r="C23" s="10"/>
      <c r="D23" s="10"/>
      <c r="E23" s="10"/>
      <c r="F23" s="12">
        <f>F21+F22</f>
        <v>793165</v>
      </c>
      <c r="G23" s="10"/>
      <c r="H23" s="10"/>
      <c r="I23" s="10"/>
    </row>
    <row r="26" spans="1:11">
      <c r="F26" s="15"/>
      <c r="H26" s="15"/>
    </row>
  </sheetData>
  <mergeCells count="2">
    <mergeCell ref="C1:F1"/>
    <mergeCell ref="G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DNA7 X86</dc:creator>
  <cp:lastModifiedBy>DNA7 X86</cp:lastModifiedBy>
  <dcterms:created xsi:type="dcterms:W3CDTF">2018-08-09T18:24:40Z</dcterms:created>
  <dcterms:modified xsi:type="dcterms:W3CDTF">2018-09-11T06:29:32Z</dcterms:modified>
</cp:coreProperties>
</file>