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vrilovmax/Desktop/Скамейка/"/>
    </mc:Choice>
  </mc:AlternateContent>
  <xr:revisionPtr revIDLastSave="0" documentId="10_ncr:8100000_{7163B0DF-A64B-8940-9912-0627D3BDEAD7}" xr6:coauthVersionLast="34" xr6:coauthVersionMax="34" xr10:uidLastSave="{00000000-0000-0000-0000-000000000000}"/>
  <bookViews>
    <workbookView xWindow="1000" yWindow="460" windowWidth="26560" windowHeight="17040" xr2:uid="{A492C3E7-B155-CC4B-9F6A-DA046FE62753}"/>
  </bookViews>
  <sheets>
    <sheet name="Лавки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C16" i="1"/>
  <c r="E15" i="1"/>
  <c r="C15" i="1"/>
  <c r="E14" i="1"/>
  <c r="C14" i="1"/>
  <c r="E13" i="1"/>
  <c r="C13" i="1"/>
  <c r="E12" i="1"/>
  <c r="C12" i="1"/>
  <c r="E10" i="1"/>
  <c r="C10" i="1"/>
  <c r="E9" i="1"/>
  <c r="E8" i="1"/>
  <c r="E7" i="1"/>
  <c r="C6" i="1"/>
  <c r="E6" i="1" s="1"/>
  <c r="C5" i="1"/>
  <c r="E5" i="1" s="1"/>
  <c r="C4" i="1"/>
  <c r="E4" i="1" s="1"/>
  <c r="C3" i="1"/>
  <c r="E3" i="1" s="1"/>
  <c r="C19" i="1" l="1"/>
  <c r="E20" i="1" l="1"/>
  <c r="C21" i="1" s="1"/>
</calcChain>
</file>

<file path=xl/sharedStrings.xml><?xml version="1.0" encoding="utf-8"?>
<sst xmlns="http://schemas.openxmlformats.org/spreadsheetml/2006/main" count="29" uniqueCount="26">
  <si>
    <t>Вид работ</t>
  </si>
  <si>
    <t>Тротуарный поребрик для площадки, шт</t>
  </si>
  <si>
    <t>Запропоноване автором проекту</t>
  </si>
  <si>
    <t>Пропозиція експертної групи</t>
  </si>
  <si>
    <t>№
п/п</t>
  </si>
  <si>
    <t>Необхідна 
кількість</t>
  </si>
  <si>
    <t>Ціна за одиницю, грн.</t>
  </si>
  <si>
    <t>Вартість, грн.</t>
  </si>
  <si>
    <t>Всього</t>
  </si>
  <si>
    <t>Непередбачені 
витрати:</t>
  </si>
  <si>
    <t>Взагалом:</t>
  </si>
  <si>
    <t>Лавка "Фантазія", шт</t>
  </si>
  <si>
    <t>Тротуарна плитка "Зірка", шт</t>
  </si>
  <si>
    <t>Урна "Дельта" двухопорна стационарна, шт</t>
  </si>
  <si>
    <t>Демонтаж старых лавок навпроти під'їздів, шт</t>
  </si>
  <si>
    <t>Демонтаж столів та лавок в місцях відпочинку навпроти під'їздів (місця де неможливо встановити лавки навпроти під'їздів, 1-4п.), шт</t>
  </si>
  <si>
    <t>Погрузка, вивезення та утилізація старих лавок та столів, послуга</t>
  </si>
  <si>
    <t>Підготовка місць для монтажа новых лавок навпроти под'їздів, шт:
- демонтаж асфальту в місцях подальшого закріплення лавок;
- копання ям для подальшого закріплення лавок.</t>
  </si>
  <si>
    <t>Підготовка місць відпочинку навпроти под'їздів для монтажа нових лавок (місця де неможливо встановити лавки навпроти під'їздів, 1-4п.):</t>
  </si>
  <si>
    <t>- копання ям для подальшого закріплення лавок, шт.</t>
  </si>
  <si>
    <t>- встановлення поребриків по периметру плануємой укладки тротуарної плітки, шт.</t>
  </si>
  <si>
    <t>- підготовка площіни під укладку плітки(зріз плодородного грунта, насыпання и трамбування піщаної подушки), м.кв.</t>
  </si>
  <si>
    <t>- викладання тротуарною пліткой дорожки для підхода до місця відпочинку (довжина не більш ніж 3м, ширина не більш ніж 0,5м), м.кв.</t>
  </si>
  <si>
    <t>- викладання тротуарною пліткой площадки навпроти лавок (ширина 3м, довжина 3м), м.кв.</t>
  </si>
  <si>
    <t>Встановлення новых лавок, шт:
- вкладання кріплень лавок в підготовлені ями;
- центрування лавок по рівню;
- бетонування кріплень лавок;</t>
  </si>
  <si>
    <t>Встановлення урн,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</si>
</sst>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38" xfId="0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otyar-ua.com/" TargetMode="External"/><Relationship Id="rId1" Type="http://schemas.openxmlformats.org/officeDocument/2006/relationships/hyperlink" Target="http://www.shop.prodmashdnep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A374-0805-4244-B52D-2701E3DEF36C}">
  <sheetPr>
    <pageSetUpPr fitToPage="1"/>
  </sheetPr>
  <dimension ref="A1:H23"/>
  <sheetViews>
    <sheetView tabSelected="1" zoomScale="107" workbookViewId="0">
      <selection activeCell="B17" sqref="B17"/>
    </sheetView>
  </sheetViews>
  <sheetFormatPr baseColWidth="10" defaultRowHeight="16" x14ac:dyDescent="0.2"/>
  <cols>
    <col min="1" max="1" width="4.33203125" style="1" customWidth="1"/>
    <col min="2" max="2" width="59.5" style="3" customWidth="1"/>
    <col min="3" max="4" width="15.5" style="1" customWidth="1"/>
    <col min="5" max="5" width="17.83203125" style="1" customWidth="1"/>
    <col min="6" max="6" width="17.1640625" style="1" customWidth="1"/>
    <col min="7" max="7" width="19.1640625" style="1" customWidth="1"/>
    <col min="8" max="8" width="22.6640625" style="1" customWidth="1"/>
    <col min="9" max="16384" width="10.83203125" style="1"/>
  </cols>
  <sheetData>
    <row r="1" spans="1:8" ht="51" customHeight="1" thickBot="1" x14ac:dyDescent="0.25">
      <c r="A1" s="17"/>
      <c r="B1" s="64" t="s">
        <v>2</v>
      </c>
      <c r="C1" s="64"/>
      <c r="D1" s="64"/>
      <c r="E1" s="65"/>
      <c r="F1" s="66" t="s">
        <v>3</v>
      </c>
      <c r="G1" s="67"/>
      <c r="H1" s="68"/>
    </row>
    <row r="2" spans="1:8" s="4" customFormat="1" ht="58" thickBot="1" x14ac:dyDescent="0.25">
      <c r="A2" s="18" t="s">
        <v>4</v>
      </c>
      <c r="B2" s="19" t="s">
        <v>0</v>
      </c>
      <c r="C2" s="20" t="s">
        <v>5</v>
      </c>
      <c r="D2" s="20" t="s">
        <v>6</v>
      </c>
      <c r="E2" s="21" t="s">
        <v>7</v>
      </c>
      <c r="F2" s="22" t="s">
        <v>5</v>
      </c>
      <c r="G2" s="23" t="s">
        <v>6</v>
      </c>
      <c r="H2" s="24" t="s">
        <v>7</v>
      </c>
    </row>
    <row r="3" spans="1:8" x14ac:dyDescent="0.2">
      <c r="A3" s="2">
        <v>1</v>
      </c>
      <c r="B3" s="25" t="s">
        <v>11</v>
      </c>
      <c r="C3" s="6">
        <f>12*2+5*3+1</f>
        <v>40</v>
      </c>
      <c r="D3" s="6">
        <v>4000</v>
      </c>
      <c r="E3" s="26">
        <f t="shared" ref="E3:E10" si="0">D3*C3</f>
        <v>160000</v>
      </c>
      <c r="F3" s="27"/>
      <c r="G3" s="13"/>
      <c r="H3" s="14"/>
    </row>
    <row r="4" spans="1:8" x14ac:dyDescent="0.2">
      <c r="A4" s="2">
        <v>2</v>
      </c>
      <c r="B4" s="28" t="s">
        <v>12</v>
      </c>
      <c r="C4" s="2">
        <f>180*5</f>
        <v>900</v>
      </c>
      <c r="D4" s="2">
        <v>65</v>
      </c>
      <c r="E4" s="29">
        <f t="shared" si="0"/>
        <v>58500</v>
      </c>
      <c r="F4" s="30"/>
      <c r="G4" s="2"/>
      <c r="H4" s="5"/>
    </row>
    <row r="5" spans="1:8" x14ac:dyDescent="0.2">
      <c r="A5" s="2">
        <v>3</v>
      </c>
      <c r="B5" s="28" t="s">
        <v>1</v>
      </c>
      <c r="C5" s="2">
        <f>20*5</f>
        <v>100</v>
      </c>
      <c r="D5" s="2">
        <v>75</v>
      </c>
      <c r="E5" s="29">
        <f t="shared" si="0"/>
        <v>7500</v>
      </c>
      <c r="F5" s="30"/>
      <c r="G5" s="2"/>
      <c r="H5" s="5"/>
    </row>
    <row r="6" spans="1:8" ht="17" thickBot="1" x14ac:dyDescent="0.25">
      <c r="A6" s="2">
        <v>4</v>
      </c>
      <c r="B6" s="31" t="s">
        <v>13</v>
      </c>
      <c r="C6" s="15">
        <f>24+20</f>
        <v>44</v>
      </c>
      <c r="D6" s="15">
        <v>800</v>
      </c>
      <c r="E6" s="32">
        <f t="shared" si="0"/>
        <v>35200</v>
      </c>
      <c r="F6" s="30"/>
      <c r="G6" s="2"/>
      <c r="H6" s="5"/>
    </row>
    <row r="7" spans="1:8" x14ac:dyDescent="0.2">
      <c r="A7" s="2">
        <v>5</v>
      </c>
      <c r="B7" s="33" t="s">
        <v>14</v>
      </c>
      <c r="C7" s="6">
        <v>24</v>
      </c>
      <c r="D7" s="6">
        <v>200</v>
      </c>
      <c r="E7" s="26">
        <f t="shared" si="0"/>
        <v>4800</v>
      </c>
      <c r="F7" s="30"/>
      <c r="G7" s="2"/>
      <c r="H7" s="5"/>
    </row>
    <row r="8" spans="1:8" ht="52" customHeight="1" x14ac:dyDescent="0.2">
      <c r="A8" s="2">
        <v>6</v>
      </c>
      <c r="B8" s="34" t="s">
        <v>15</v>
      </c>
      <c r="C8" s="2">
        <v>10</v>
      </c>
      <c r="D8" s="2">
        <v>200</v>
      </c>
      <c r="E8" s="29">
        <f t="shared" si="0"/>
        <v>2000</v>
      </c>
      <c r="F8" s="30"/>
      <c r="G8" s="2"/>
      <c r="H8" s="5"/>
    </row>
    <row r="9" spans="1:8" ht="64" customHeight="1" x14ac:dyDescent="0.2">
      <c r="A9" s="2">
        <v>7</v>
      </c>
      <c r="B9" s="34" t="s">
        <v>16</v>
      </c>
      <c r="C9" s="2">
        <v>1</v>
      </c>
      <c r="D9" s="2">
        <v>3500</v>
      </c>
      <c r="E9" s="29">
        <f t="shared" si="0"/>
        <v>3500</v>
      </c>
      <c r="F9" s="30"/>
      <c r="G9" s="2"/>
      <c r="H9" s="5"/>
    </row>
    <row r="10" spans="1:8" ht="54" customHeight="1" thickBot="1" x14ac:dyDescent="0.25">
      <c r="A10" s="8">
        <v>8</v>
      </c>
      <c r="B10" s="35" t="s">
        <v>17</v>
      </c>
      <c r="C10" s="8">
        <f>12*2*4</f>
        <v>96</v>
      </c>
      <c r="D10" s="8">
        <v>300</v>
      </c>
      <c r="E10" s="36">
        <f t="shared" si="0"/>
        <v>28800</v>
      </c>
      <c r="F10" s="37"/>
      <c r="G10" s="8"/>
      <c r="H10" s="9"/>
    </row>
    <row r="11" spans="1:8" x14ac:dyDescent="0.2">
      <c r="A11" s="69" t="s">
        <v>18</v>
      </c>
      <c r="B11" s="70"/>
      <c r="C11" s="70"/>
      <c r="D11" s="70"/>
      <c r="E11" s="70"/>
      <c r="F11" s="70"/>
      <c r="G11" s="70"/>
      <c r="H11" s="71"/>
    </row>
    <row r="12" spans="1:8" x14ac:dyDescent="0.2">
      <c r="A12" s="6">
        <v>9</v>
      </c>
      <c r="B12" s="38" t="s">
        <v>19</v>
      </c>
      <c r="C12" s="12">
        <f>16*4</f>
        <v>64</v>
      </c>
      <c r="D12" s="12">
        <v>150</v>
      </c>
      <c r="E12" s="26">
        <f>C12*D12</f>
        <v>9600</v>
      </c>
      <c r="F12" s="39"/>
      <c r="G12" s="6"/>
      <c r="H12" s="7"/>
    </row>
    <row r="13" spans="1:8" ht="32" x14ac:dyDescent="0.2">
      <c r="A13" s="2">
        <v>10</v>
      </c>
      <c r="B13" s="40" t="s">
        <v>20</v>
      </c>
      <c r="C13" s="8">
        <f>18*5+5</f>
        <v>95</v>
      </c>
      <c r="D13" s="8">
        <v>30</v>
      </c>
      <c r="E13" s="29">
        <f t="shared" ref="E13:E16" si="1">C13*D13</f>
        <v>2850</v>
      </c>
      <c r="F13" s="30"/>
      <c r="G13" s="2"/>
      <c r="H13" s="5"/>
    </row>
    <row r="14" spans="1:8" ht="32" x14ac:dyDescent="0.2">
      <c r="A14" s="2">
        <v>11</v>
      </c>
      <c r="B14" s="40" t="s">
        <v>21</v>
      </c>
      <c r="C14" s="8">
        <f>10.5*5</f>
        <v>52.5</v>
      </c>
      <c r="D14" s="8">
        <v>30</v>
      </c>
      <c r="E14" s="29">
        <f t="shared" si="1"/>
        <v>1575</v>
      </c>
      <c r="F14" s="30"/>
      <c r="G14" s="2"/>
      <c r="H14" s="5"/>
    </row>
    <row r="15" spans="1:8" ht="48" x14ac:dyDescent="0.2">
      <c r="A15" s="2">
        <v>12</v>
      </c>
      <c r="B15" s="40" t="s">
        <v>22</v>
      </c>
      <c r="C15" s="8">
        <f>1.5*5+5</f>
        <v>12.5</v>
      </c>
      <c r="D15" s="8">
        <v>40</v>
      </c>
      <c r="E15" s="29">
        <f t="shared" si="1"/>
        <v>500</v>
      </c>
      <c r="F15" s="30"/>
      <c r="G15" s="2"/>
      <c r="H15" s="5"/>
    </row>
    <row r="16" spans="1:8" ht="32" x14ac:dyDescent="0.2">
      <c r="A16" s="2">
        <v>13</v>
      </c>
      <c r="B16" s="41" t="s">
        <v>23</v>
      </c>
      <c r="C16" s="2">
        <f>9*5+5</f>
        <v>50</v>
      </c>
      <c r="D16" s="2">
        <v>40</v>
      </c>
      <c r="E16" s="29">
        <f t="shared" si="1"/>
        <v>2000</v>
      </c>
      <c r="F16" s="30"/>
      <c r="G16" s="2"/>
      <c r="H16" s="5"/>
    </row>
    <row r="17" spans="1:8" ht="65" thickBot="1" x14ac:dyDescent="0.25">
      <c r="A17" s="15">
        <v>14</v>
      </c>
      <c r="B17" s="42" t="s">
        <v>24</v>
      </c>
      <c r="C17" s="15">
        <v>40</v>
      </c>
      <c r="D17" s="15">
        <v>1200</v>
      </c>
      <c r="E17" s="32">
        <f>D17*C17</f>
        <v>48000</v>
      </c>
      <c r="F17" s="43"/>
      <c r="G17" s="15"/>
      <c r="H17" s="16"/>
    </row>
    <row r="18" spans="1:8" ht="17" thickBot="1" x14ac:dyDescent="0.25">
      <c r="A18" s="6">
        <v>15</v>
      </c>
      <c r="B18" s="44" t="s">
        <v>25</v>
      </c>
      <c r="C18" s="12">
        <v>44</v>
      </c>
      <c r="D18" s="12">
        <v>300</v>
      </c>
      <c r="E18" s="12">
        <f>D18*C18</f>
        <v>13200</v>
      </c>
      <c r="F18" s="45"/>
      <c r="G18" s="12"/>
      <c r="H18" s="46"/>
    </row>
    <row r="19" spans="1:8" s="4" customFormat="1" ht="20" thickBot="1" x14ac:dyDescent="0.25">
      <c r="A19" s="52" t="s">
        <v>8</v>
      </c>
      <c r="B19" s="53"/>
      <c r="C19" s="54">
        <f>SUM(E3:E18)</f>
        <v>378025</v>
      </c>
      <c r="D19" s="55"/>
      <c r="E19" s="56"/>
      <c r="F19" s="47"/>
      <c r="G19" s="48"/>
      <c r="H19" s="49"/>
    </row>
    <row r="20" spans="1:8" ht="19" thickBot="1" x14ac:dyDescent="0.25">
      <c r="A20" s="57" t="s">
        <v>9</v>
      </c>
      <c r="B20" s="58"/>
      <c r="C20" s="59">
        <v>0.2</v>
      </c>
      <c r="D20" s="60"/>
      <c r="E20" s="50">
        <f>C19*0.2</f>
        <v>75605</v>
      </c>
      <c r="F20" s="30"/>
      <c r="G20" s="2"/>
      <c r="H20" s="5"/>
    </row>
    <row r="21" spans="1:8" ht="20" thickBot="1" x14ac:dyDescent="0.25">
      <c r="A21" s="61" t="s">
        <v>10</v>
      </c>
      <c r="B21" s="62"/>
      <c r="C21" s="63">
        <f>SUM(C19,E20)</f>
        <v>453630</v>
      </c>
      <c r="D21" s="55"/>
      <c r="E21" s="56"/>
      <c r="F21" s="43"/>
      <c r="G21" s="15"/>
      <c r="H21" s="16"/>
    </row>
    <row r="22" spans="1:8" ht="18" x14ac:dyDescent="0.2">
      <c r="B22" s="11"/>
      <c r="C22" s="51"/>
      <c r="D22" s="51"/>
      <c r="E22" s="51"/>
    </row>
    <row r="23" spans="1:8" x14ac:dyDescent="0.2">
      <c r="B23" s="11"/>
      <c r="C23" s="10"/>
    </row>
  </sheetData>
  <mergeCells count="10">
    <mergeCell ref="B1:E1"/>
    <mergeCell ref="F1:H1"/>
    <mergeCell ref="A11:H11"/>
    <mergeCell ref="C22:E22"/>
    <mergeCell ref="A19:B19"/>
    <mergeCell ref="C19:E19"/>
    <mergeCell ref="A20:B20"/>
    <mergeCell ref="C20:D20"/>
    <mergeCell ref="A21:B21"/>
    <mergeCell ref="C21:E21"/>
  </mergeCells>
  <hyperlinks>
    <hyperlink ref="B21" r:id="rId1" display="http://www.shop.prodmashdnepr.com" xr:uid="{3A7397C9-7E06-0546-841C-4BA350C62CA0}"/>
    <hyperlink ref="B22" r:id="rId2" display="http://trotyar-ua.com/" xr:uid="{97C68B62-EA13-7247-9390-5C4EF46BC365}"/>
  </hyperlinks>
  <pageMargins left="0.7" right="0.7" top="0.75" bottom="0.75" header="0.3" footer="0.3"/>
  <pageSetup paperSize="9" scale="76" fitToHeight="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Лавки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2018-08-04T08:59:03Z</dcterms:created>
  <dcterms:modified xsi:type="dcterms:W3CDTF">2018-08-09T17:48:27Z</dcterms:modified>
</cp:coreProperties>
</file>