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3" i="1"/>
  <c r="D9"/>
  <c r="D18"/>
  <c r="F18" s="1"/>
  <c r="F24"/>
  <c r="F23"/>
  <c r="F22"/>
  <c r="F17"/>
  <c r="F21"/>
  <c r="F20"/>
  <c r="D12"/>
  <c r="D6" l="1"/>
  <c r="D8" l="1"/>
  <c r="D7"/>
  <c r="D10"/>
  <c r="F15"/>
  <c r="F16"/>
  <c r="F25" l="1"/>
  <c r="F27" l="1"/>
</calcChain>
</file>

<file path=xl/sharedStrings.xml><?xml version="1.0" encoding="utf-8"?>
<sst xmlns="http://schemas.openxmlformats.org/spreadsheetml/2006/main" count="53" uniqueCount="38">
  <si>
    <t>№ 
п/п</t>
  </si>
  <si>
    <t>Ціна за одиницю, грн</t>
  </si>
  <si>
    <t>Необхідна 
кількість</t>
  </si>
  <si>
    <t>Ціна за одиницю, грн.</t>
  </si>
  <si>
    <t>Запропоноване автором проекту</t>
  </si>
  <si>
    <t>Пропозиція експертної групи</t>
  </si>
  <si>
    <t>Вартість, грн.</t>
  </si>
  <si>
    <t>Вид матеріалу / послуги</t>
  </si>
  <si>
    <t>Одиниця виміру</t>
  </si>
  <si>
    <t>Всього за розділом 1:</t>
  </si>
  <si>
    <t>Всього за розділом 2:</t>
  </si>
  <si>
    <t>Усього по проекту:</t>
  </si>
  <si>
    <t>Роботи</t>
  </si>
  <si>
    <t>Матеріали та обладнання</t>
  </si>
  <si>
    <t>Планування території, завезення відсіву, піску, чернозему, розподіл території на зони згідно проекту</t>
  </si>
  <si>
    <t>шт.</t>
  </si>
  <si>
    <t>м2</t>
  </si>
  <si>
    <t>п.м</t>
  </si>
  <si>
    <t>Встановлення лавочок, урн для сміття та столів по всій території згідно схеми їх розташування за проектом та супутні роботи</t>
  </si>
  <si>
    <t>Урна вулична перекидна на бетонованих ніжках, 36 л</t>
  </si>
  <si>
    <t>Скамійка паркова з навісом</t>
  </si>
  <si>
    <t>Спил аварійних дерев, санітарна обрізка дерев, формування шаровидної крони дерев, видалення пнів та всіх кущів</t>
  </si>
  <si>
    <t>Улаштування господарського майданчику для сміттєвих баків, монтаж огорожі з навісом та супутні роботи</t>
  </si>
  <si>
    <t>Навіс для сміттєвих баків</t>
  </si>
  <si>
    <t>Тротуарна нековзаюча плитка "ромб" білого та темно сірого кольору та інші компектуючі елементи</t>
  </si>
  <si>
    <t>Чернозем</t>
  </si>
  <si>
    <t>т</t>
  </si>
  <si>
    <t>Асфальт дрібнозернистий тип В-10,  а також щебнь та пісок для улаштування асфальтового покриття дороги</t>
  </si>
  <si>
    <t>Пісок для планування території</t>
  </si>
  <si>
    <t>Відсів для планування території</t>
  </si>
  <si>
    <t>Тротуарні бордюри 1000х60х250 для квітників та дерев</t>
  </si>
  <si>
    <t>Висадження дерев, кущів, квітів за схемою проекта</t>
  </si>
  <si>
    <t>Укладання бордюрів та формування клумб під квітники згідно проекту та супутні роботи</t>
  </si>
  <si>
    <t>Монтаж асфальтового покриття внутрішньоквартальної дороги та в’їзду у двір</t>
  </si>
  <si>
    <t>Транспортні та інші витрати:</t>
  </si>
  <si>
    <t>Демонтажні роботи: демонтаж асфальтового покриття доріжок, прибирання території, звільнення ділянок від сміття, бруду, залишків рослинних матеріалів тощо</t>
  </si>
  <si>
    <t>Укладання тротуарної плитки на пішохідних дорожках, майданчиках зони відпочинку  під лавки та супутні роботи</t>
  </si>
  <si>
    <t>Зелені насадження (клен Globosum, калина Compactum, калина Саржента 'Онондага', спірея Snowmound, самшит стрижений, ромашка нивяник, чорнобривці різного виду та кольору, гвоздика кущова різнокольорова, айстра кущова "Рудольф Гете" тощо) згідно переліку та схеми до проекту</t>
  </si>
</sst>
</file>

<file path=xl/styles.xml><?xml version="1.0" encoding="utf-8"?>
<styleSheet xmlns="http://schemas.openxmlformats.org/spreadsheetml/2006/main">
  <fonts count="8">
    <font>
      <sz val="11"/>
      <color theme="1"/>
      <name val="Calibri"/>
      <family val="2"/>
      <charset val="204"/>
      <scheme val="minor"/>
    </font>
    <font>
      <b/>
      <sz val="12"/>
      <color theme="1"/>
      <name val="Times New Roman"/>
      <family val="1"/>
      <charset val="204"/>
    </font>
    <font>
      <b/>
      <sz val="11"/>
      <color theme="1"/>
      <name val="Calibri"/>
      <family val="2"/>
      <charset val="204"/>
      <scheme val="minor"/>
    </font>
    <font>
      <b/>
      <sz val="9"/>
      <color rgb="FF000000"/>
      <name val="Arial"/>
      <family val="2"/>
      <charset val="204"/>
    </font>
    <font>
      <b/>
      <sz val="9"/>
      <color theme="1"/>
      <name val="Arial"/>
      <family val="2"/>
      <charset val="204"/>
    </font>
    <font>
      <sz val="9"/>
      <color theme="1"/>
      <name val="Arial"/>
      <family val="2"/>
      <charset val="204"/>
    </font>
    <font>
      <b/>
      <sz val="10"/>
      <color theme="1"/>
      <name val="Arial"/>
      <family val="2"/>
      <charset val="204"/>
    </font>
    <font>
      <b/>
      <u/>
      <sz val="11"/>
      <color theme="1"/>
      <name val="Calibri"/>
      <family val="2"/>
      <charset val="204"/>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style="thin">
        <color indexed="64"/>
      </right>
      <top/>
      <bottom style="thin">
        <color theme="1"/>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6">
    <xf numFmtId="0" fontId="0" fillId="0" borderId="0" xfId="0"/>
    <xf numFmtId="0" fontId="4" fillId="3"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3" borderId="17" xfId="0" applyFont="1" applyFill="1" applyBorder="1" applyAlignment="1">
      <alignment vertical="center" wrapText="1"/>
    </xf>
    <xf numFmtId="0" fontId="4" fillId="2"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2" xfId="0" applyFont="1" applyFill="1" applyBorder="1" applyAlignment="1">
      <alignmen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2"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2"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center" wrapText="1"/>
    </xf>
    <xf numFmtId="0" fontId="7" fillId="0" borderId="2" xfId="0" applyFont="1" applyFill="1" applyBorder="1" applyAlignment="1">
      <alignment horizontal="center" vertical="center" wrapText="1"/>
    </xf>
    <xf numFmtId="2" fontId="0" fillId="0" borderId="5" xfId="0" applyNumberFormat="1" applyFont="1" applyFill="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2" fontId="0" fillId="0" borderId="2" xfId="0" applyNumberFormat="1" applyFont="1" applyFill="1" applyBorder="1" applyAlignment="1">
      <alignment vertical="center" wrapText="1"/>
    </xf>
    <xf numFmtId="2" fontId="0" fillId="0" borderId="0" xfId="0" applyNumberFormat="1" applyAlignment="1">
      <alignmen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0"/>
  <sheetViews>
    <sheetView tabSelected="1" topLeftCell="A16" zoomScale="160" zoomScaleNormal="160" workbookViewId="0">
      <selection activeCell="F14" sqref="F14"/>
    </sheetView>
  </sheetViews>
  <sheetFormatPr defaultRowHeight="15"/>
  <cols>
    <col min="1" max="1" width="3.7109375" style="10" customWidth="1"/>
    <col min="2" max="2" width="54.85546875" style="10" bestFit="1" customWidth="1"/>
    <col min="3" max="3" width="12.28515625" style="22" customWidth="1"/>
    <col min="4" max="4" width="10.140625" style="22" customWidth="1"/>
    <col min="5" max="5" width="10.5703125" style="10" customWidth="1"/>
    <col min="6" max="6" width="12.7109375" style="10" customWidth="1"/>
    <col min="7" max="7" width="10.28515625" style="10" customWidth="1"/>
    <col min="8" max="8" width="10.7109375" style="10" customWidth="1"/>
    <col min="9" max="9" width="11.7109375" style="10" customWidth="1"/>
    <col min="10" max="16384" width="9.140625" style="10"/>
  </cols>
  <sheetData>
    <row r="1" spans="1:9" ht="15.75" thickBot="1">
      <c r="A1" s="8"/>
      <c r="B1" s="9"/>
      <c r="C1" s="18"/>
      <c r="D1" s="30" t="s">
        <v>4</v>
      </c>
      <c r="E1" s="31"/>
      <c r="F1" s="32"/>
      <c r="G1" s="33" t="s">
        <v>5</v>
      </c>
      <c r="H1" s="34"/>
      <c r="I1" s="35"/>
    </row>
    <row r="2" spans="1:9" s="11" customFormat="1" ht="36.75" thickBot="1">
      <c r="A2" s="3" t="s">
        <v>0</v>
      </c>
      <c r="B2" s="4" t="s">
        <v>7</v>
      </c>
      <c r="C2" s="5" t="s">
        <v>8</v>
      </c>
      <c r="D2" s="5" t="s">
        <v>2</v>
      </c>
      <c r="E2" s="1" t="s">
        <v>1</v>
      </c>
      <c r="F2" s="2" t="s">
        <v>6</v>
      </c>
      <c r="G2" s="5" t="s">
        <v>2</v>
      </c>
      <c r="H2" s="1" t="s">
        <v>3</v>
      </c>
      <c r="I2" s="2" t="s">
        <v>6</v>
      </c>
    </row>
    <row r="3" spans="1:9">
      <c r="A3" s="12"/>
      <c r="B3" s="23" t="s">
        <v>12</v>
      </c>
      <c r="C3" s="19"/>
      <c r="D3" s="19"/>
      <c r="E3" s="12"/>
      <c r="F3" s="13"/>
      <c r="G3" s="14"/>
      <c r="H3" s="12"/>
      <c r="I3" s="12"/>
    </row>
    <row r="4" spans="1:9" ht="45">
      <c r="A4" s="15"/>
      <c r="B4" s="26" t="s">
        <v>35</v>
      </c>
      <c r="C4" s="20"/>
      <c r="D4" s="20"/>
      <c r="E4" s="15"/>
      <c r="F4" s="16"/>
      <c r="G4" s="17"/>
      <c r="H4" s="15"/>
      <c r="I4" s="15"/>
    </row>
    <row r="5" spans="1:9" ht="45">
      <c r="A5" s="15"/>
      <c r="B5" s="26" t="s">
        <v>21</v>
      </c>
      <c r="C5" s="27" t="s">
        <v>15</v>
      </c>
      <c r="D5" s="20">
        <v>35</v>
      </c>
      <c r="E5" s="28"/>
      <c r="F5" s="25"/>
      <c r="G5" s="17"/>
      <c r="H5" s="15"/>
      <c r="I5" s="15"/>
    </row>
    <row r="6" spans="1:9" ht="30">
      <c r="A6" s="15"/>
      <c r="B6" s="26" t="s">
        <v>14</v>
      </c>
      <c r="C6" s="27" t="s">
        <v>16</v>
      </c>
      <c r="D6" s="20">
        <f>25*50</f>
        <v>1250</v>
      </c>
      <c r="E6" s="28"/>
      <c r="F6" s="25"/>
      <c r="G6" s="17"/>
      <c r="H6" s="15"/>
      <c r="I6" s="15"/>
    </row>
    <row r="7" spans="1:9" ht="30">
      <c r="A7" s="15"/>
      <c r="B7" s="26" t="s">
        <v>33</v>
      </c>
      <c r="C7" s="27" t="s">
        <v>16</v>
      </c>
      <c r="D7" s="20">
        <f>70*4</f>
        <v>280</v>
      </c>
      <c r="E7" s="28"/>
      <c r="F7" s="25"/>
      <c r="G7" s="17"/>
      <c r="H7" s="15"/>
      <c r="I7" s="15"/>
    </row>
    <row r="8" spans="1:9" ht="45">
      <c r="A8" s="15"/>
      <c r="B8" s="26" t="s">
        <v>36</v>
      </c>
      <c r="C8" s="27" t="s">
        <v>16</v>
      </c>
      <c r="D8" s="20">
        <f>4*20+2*3*6+1*15</f>
        <v>131</v>
      </c>
      <c r="E8" s="28"/>
      <c r="F8" s="25"/>
      <c r="G8" s="17"/>
      <c r="H8" s="15"/>
      <c r="I8" s="15"/>
    </row>
    <row r="9" spans="1:9" ht="30">
      <c r="A9" s="15"/>
      <c r="B9" s="26" t="s">
        <v>32</v>
      </c>
      <c r="C9" s="27" t="s">
        <v>17</v>
      </c>
      <c r="D9" s="20">
        <f>25+10+10+15+45+4*12</f>
        <v>153</v>
      </c>
      <c r="E9" s="28"/>
      <c r="F9" s="25"/>
      <c r="G9" s="17"/>
      <c r="H9" s="15"/>
      <c r="I9" s="15"/>
    </row>
    <row r="10" spans="1:9" ht="45">
      <c r="A10" s="15"/>
      <c r="B10" s="26" t="s">
        <v>18</v>
      </c>
      <c r="C10" s="27" t="s">
        <v>15</v>
      </c>
      <c r="D10" s="20">
        <f>4+8</f>
        <v>12</v>
      </c>
      <c r="E10" s="28"/>
      <c r="F10" s="25"/>
      <c r="G10" s="17"/>
      <c r="H10" s="15"/>
      <c r="I10" s="15"/>
    </row>
    <row r="11" spans="1:9">
      <c r="A11" s="15"/>
      <c r="B11" s="26" t="s">
        <v>31</v>
      </c>
      <c r="C11" s="27" t="s">
        <v>15</v>
      </c>
      <c r="D11" s="20">
        <v>250</v>
      </c>
      <c r="E11" s="28"/>
      <c r="F11" s="25"/>
      <c r="G11" s="17"/>
      <c r="H11" s="15"/>
      <c r="I11" s="15"/>
    </row>
    <row r="12" spans="1:9" ht="30">
      <c r="A12" s="15"/>
      <c r="B12" s="26" t="s">
        <v>22</v>
      </c>
      <c r="C12" s="27" t="s">
        <v>16</v>
      </c>
      <c r="D12" s="20">
        <f>6*2</f>
        <v>12</v>
      </c>
      <c r="E12" s="28"/>
      <c r="F12" s="25"/>
      <c r="G12" s="17"/>
      <c r="H12" s="15"/>
      <c r="I12" s="15"/>
    </row>
    <row r="13" spans="1:9" ht="15.75">
      <c r="A13" s="6"/>
      <c r="B13" s="7" t="s">
        <v>9</v>
      </c>
      <c r="C13" s="21"/>
      <c r="D13" s="20"/>
      <c r="E13" s="15"/>
      <c r="F13" s="25">
        <f>F25*40%</f>
        <v>125947.20000000001</v>
      </c>
      <c r="G13" s="17"/>
      <c r="H13" s="15"/>
      <c r="I13" s="15"/>
    </row>
    <row r="14" spans="1:9">
      <c r="A14" s="15"/>
      <c r="B14" s="24" t="s">
        <v>13</v>
      </c>
      <c r="C14" s="20"/>
      <c r="D14" s="20"/>
      <c r="E14" s="15"/>
      <c r="F14" s="16"/>
      <c r="G14" s="17"/>
      <c r="H14" s="15"/>
      <c r="I14" s="15"/>
    </row>
    <row r="15" spans="1:9">
      <c r="A15" s="15"/>
      <c r="B15" s="26" t="s">
        <v>19</v>
      </c>
      <c r="C15" s="27" t="s">
        <v>15</v>
      </c>
      <c r="D15" s="20">
        <v>6</v>
      </c>
      <c r="E15" s="28">
        <v>548</v>
      </c>
      <c r="F15" s="25">
        <f t="shared" ref="F15:F24" si="0">D15*E15</f>
        <v>3288</v>
      </c>
      <c r="G15" s="17"/>
      <c r="H15" s="15"/>
      <c r="I15" s="15"/>
    </row>
    <row r="16" spans="1:9">
      <c r="A16" s="15"/>
      <c r="B16" s="26" t="s">
        <v>20</v>
      </c>
      <c r="C16" s="27" t="s">
        <v>15</v>
      </c>
      <c r="D16" s="20">
        <v>6</v>
      </c>
      <c r="E16" s="28">
        <v>3800</v>
      </c>
      <c r="F16" s="25">
        <f t="shared" si="0"/>
        <v>22800</v>
      </c>
      <c r="G16" s="17"/>
      <c r="H16" s="15"/>
      <c r="I16" s="15"/>
    </row>
    <row r="17" spans="1:9" ht="30">
      <c r="A17" s="15"/>
      <c r="B17" s="26" t="s">
        <v>24</v>
      </c>
      <c r="C17" s="27" t="s">
        <v>16</v>
      </c>
      <c r="D17" s="20">
        <v>131</v>
      </c>
      <c r="E17" s="28">
        <v>400</v>
      </c>
      <c r="F17" s="25">
        <f t="shared" si="0"/>
        <v>52400</v>
      </c>
      <c r="G17" s="17"/>
      <c r="H17" s="15"/>
      <c r="I17" s="15"/>
    </row>
    <row r="18" spans="1:9">
      <c r="A18" s="15"/>
      <c r="B18" s="26" t="s">
        <v>30</v>
      </c>
      <c r="C18" s="27" t="s">
        <v>17</v>
      </c>
      <c r="D18" s="20">
        <f>105+12*4</f>
        <v>153</v>
      </c>
      <c r="E18" s="28">
        <v>60</v>
      </c>
      <c r="F18" s="25">
        <f t="shared" si="0"/>
        <v>9180</v>
      </c>
      <c r="G18" s="17"/>
      <c r="H18" s="15"/>
      <c r="I18" s="15"/>
    </row>
    <row r="19" spans="1:9" ht="90">
      <c r="A19" s="15"/>
      <c r="B19" s="26" t="s">
        <v>37</v>
      </c>
      <c r="C19" s="27"/>
      <c r="D19" s="20"/>
      <c r="E19" s="28"/>
      <c r="F19" s="25">
        <v>30000</v>
      </c>
      <c r="G19" s="17"/>
      <c r="H19" s="15"/>
      <c r="I19" s="15"/>
    </row>
    <row r="20" spans="1:9">
      <c r="A20" s="15"/>
      <c r="B20" s="26" t="s">
        <v>23</v>
      </c>
      <c r="C20" s="27" t="s">
        <v>15</v>
      </c>
      <c r="D20" s="20">
        <v>1</v>
      </c>
      <c r="E20" s="28">
        <v>14000</v>
      </c>
      <c r="F20" s="25">
        <f t="shared" si="0"/>
        <v>14000</v>
      </c>
      <c r="G20" s="17"/>
      <c r="H20" s="15"/>
      <c r="I20" s="15"/>
    </row>
    <row r="21" spans="1:9" ht="30">
      <c r="A21" s="15"/>
      <c r="B21" s="26" t="s">
        <v>27</v>
      </c>
      <c r="C21" s="27" t="s">
        <v>16</v>
      </c>
      <c r="D21" s="20">
        <v>270</v>
      </c>
      <c r="E21" s="28">
        <v>310</v>
      </c>
      <c r="F21" s="25">
        <f t="shared" si="0"/>
        <v>83700</v>
      </c>
      <c r="G21" s="17"/>
      <c r="H21" s="15"/>
      <c r="I21" s="15"/>
    </row>
    <row r="22" spans="1:9">
      <c r="A22" s="15"/>
      <c r="B22" s="26" t="s">
        <v>25</v>
      </c>
      <c r="C22" s="27" t="s">
        <v>26</v>
      </c>
      <c r="D22" s="20">
        <v>20</v>
      </c>
      <c r="E22" s="28">
        <v>2500</v>
      </c>
      <c r="F22" s="25">
        <f t="shared" si="0"/>
        <v>50000</v>
      </c>
      <c r="G22" s="17"/>
      <c r="H22" s="15"/>
      <c r="I22" s="15"/>
    </row>
    <row r="23" spans="1:9">
      <c r="A23" s="15"/>
      <c r="B23" s="26" t="s">
        <v>28</v>
      </c>
      <c r="C23" s="27" t="s">
        <v>26</v>
      </c>
      <c r="D23" s="20">
        <v>50</v>
      </c>
      <c r="E23" s="28">
        <v>750</v>
      </c>
      <c r="F23" s="25">
        <f t="shared" si="0"/>
        <v>37500</v>
      </c>
      <c r="G23" s="17"/>
      <c r="H23" s="15"/>
      <c r="I23" s="15"/>
    </row>
    <row r="24" spans="1:9">
      <c r="A24" s="15"/>
      <c r="B24" s="26" t="s">
        <v>29</v>
      </c>
      <c r="C24" s="27" t="s">
        <v>26</v>
      </c>
      <c r="D24" s="20">
        <v>20</v>
      </c>
      <c r="E24" s="28">
        <v>600</v>
      </c>
      <c r="F24" s="25">
        <f t="shared" si="0"/>
        <v>12000</v>
      </c>
      <c r="G24" s="17"/>
      <c r="H24" s="15"/>
      <c r="I24" s="15"/>
    </row>
    <row r="25" spans="1:9" ht="15.75">
      <c r="A25" s="6"/>
      <c r="B25" s="7" t="s">
        <v>10</v>
      </c>
      <c r="C25" s="21"/>
      <c r="D25" s="20"/>
      <c r="E25" s="15"/>
      <c r="F25" s="25">
        <f>SUM(F15:F24)</f>
        <v>314868</v>
      </c>
      <c r="G25" s="17"/>
      <c r="H25" s="15"/>
      <c r="I25" s="15"/>
    </row>
    <row r="26" spans="1:9" ht="30.75" customHeight="1">
      <c r="A26" s="6"/>
      <c r="B26" s="7" t="s">
        <v>34</v>
      </c>
      <c r="C26" s="21"/>
      <c r="D26" s="20"/>
      <c r="E26" s="15"/>
      <c r="F26" s="16">
        <v>10000</v>
      </c>
      <c r="G26" s="17"/>
      <c r="H26" s="15"/>
      <c r="I26" s="15"/>
    </row>
    <row r="27" spans="1:9" ht="15.75">
      <c r="A27" s="6"/>
      <c r="B27" s="7" t="s">
        <v>11</v>
      </c>
      <c r="C27" s="21"/>
      <c r="D27" s="20"/>
      <c r="E27" s="15"/>
      <c r="F27" s="25">
        <f>F13+F25+F26</f>
        <v>450815.2</v>
      </c>
      <c r="G27" s="17"/>
      <c r="H27" s="15"/>
      <c r="I27" s="15"/>
    </row>
    <row r="30" spans="1:9">
      <c r="F30" s="29"/>
    </row>
  </sheetData>
  <mergeCells count="2">
    <mergeCell ref="D1:F1"/>
    <mergeCell ref="G1:I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Mary</cp:lastModifiedBy>
  <cp:lastPrinted>2016-09-24T18:37:54Z</cp:lastPrinted>
  <dcterms:created xsi:type="dcterms:W3CDTF">2016-09-21T11:18:44Z</dcterms:created>
  <dcterms:modified xsi:type="dcterms:W3CDTF">2017-07-27T19:17:08Z</dcterms:modified>
</cp:coreProperties>
</file>