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6380" windowHeight="8130" tabRatio="989"/>
  </bookViews>
  <sheets>
    <sheet name="Лист1" sheetId="1" r:id="rId1"/>
    <sheet name="Лист2" sheetId="2" r:id="rId2"/>
    <sheet name="Лист3" sheetId="3" r:id="rId3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" i="1" l="1"/>
  <c r="E3" i="1"/>
  <c r="D3" i="1"/>
  <c r="F21" i="1"/>
  <c r="H11" i="1" l="1"/>
  <c r="H12" i="1"/>
  <c r="H15" i="1"/>
  <c r="H16" i="1"/>
  <c r="H17" i="1"/>
  <c r="H19" i="1"/>
  <c r="H20" i="1"/>
  <c r="H21" i="1"/>
  <c r="H22" i="1"/>
  <c r="G23" i="1"/>
  <c r="G26" i="1" s="1"/>
  <c r="G28" i="1" l="1"/>
  <c r="G29" i="1"/>
  <c r="H23" i="1"/>
  <c r="H26" i="1" s="1"/>
  <c r="F22" i="1"/>
  <c r="G30" i="1" l="1"/>
  <c r="H29" i="1"/>
  <c r="H28" i="1"/>
  <c r="F11" i="1"/>
  <c r="F12" i="1"/>
  <c r="F13" i="1"/>
  <c r="F14" i="1"/>
  <c r="F15" i="1"/>
  <c r="F16" i="1"/>
  <c r="F17" i="1"/>
  <c r="H30" i="1" l="1"/>
  <c r="F20" i="1"/>
  <c r="F10" i="1"/>
  <c r="E26" i="1" l="1"/>
  <c r="F26" i="1" s="1"/>
</calcChain>
</file>

<file path=xl/sharedStrings.xml><?xml version="1.0" encoding="utf-8"?>
<sst xmlns="http://schemas.openxmlformats.org/spreadsheetml/2006/main" count="61" uniqueCount="46">
  <si>
    <t>Назва витрат</t>
  </si>
  <si>
    <t>Од. виміру</t>
  </si>
  <si>
    <t>Кіл-ть на 1м2</t>
  </si>
  <si>
    <t>*Ціна за одиницю, грн.</t>
  </si>
  <si>
    <t>Вартість 1м2 з урахуванням коефіцієнта, грн</t>
  </si>
  <si>
    <t>Матеріали</t>
  </si>
  <si>
    <t>м2</t>
  </si>
  <si>
    <t>л</t>
  </si>
  <si>
    <t>кг</t>
  </si>
  <si>
    <t>шт</t>
  </si>
  <si>
    <t>Послуги</t>
  </si>
  <si>
    <t>Послуги автоперевезення</t>
  </si>
  <si>
    <t>послуга</t>
  </si>
  <si>
    <t>Комплекс робіт по утепленню фасадів</t>
  </si>
  <si>
    <t>Загальна вартість</t>
  </si>
  <si>
    <t>грн.</t>
  </si>
  <si>
    <t>Найменування</t>
  </si>
  <si>
    <t>Загальна площа об'єкту, м2</t>
  </si>
  <si>
    <t>Вартість 1м2, грн</t>
  </si>
  <si>
    <t>Сума, грн</t>
  </si>
  <si>
    <t>Загальна вартість улаштування утеплення та оздоблення фасаду</t>
  </si>
  <si>
    <t>м.п.</t>
  </si>
  <si>
    <t>Аренда лісів</t>
  </si>
  <si>
    <t>Мінеральний клей Dops ThermFix (приклеювання) 92 грн/25 кг</t>
  </si>
  <si>
    <t>Мінеральний клей Dops MultiFix (армувальний шар) 115 грн/25 кг</t>
  </si>
  <si>
    <t>Сетка145 Fiberglass 560грн/50м2</t>
  </si>
  <si>
    <t>Дюбель 140 мм   1,30 грн/шт</t>
  </si>
  <si>
    <t>Фарба фасадна Krautol Fassaden Finish 990 грн/18 л</t>
  </si>
  <si>
    <t>Кут ПВХ 3 м  із сіткою 18 грн/шт</t>
  </si>
  <si>
    <t>Пінополістерольні плити-25, товщ.50 ммм 560 грн/м3</t>
  </si>
  <si>
    <t>Універсальна грунтівка-концентрат UNIGRUNT105 грн/10 л</t>
  </si>
  <si>
    <t>Колірувальна фарба</t>
  </si>
  <si>
    <t>0.01</t>
  </si>
  <si>
    <r>
      <t xml:space="preserve"> </t>
    </r>
    <r>
      <rPr>
        <b/>
        <sz val="11"/>
        <rFont val="Arial"/>
        <family val="2"/>
        <charset val="204"/>
      </rPr>
      <t>ПДВ 20%</t>
    </r>
  </si>
  <si>
    <t>\</t>
  </si>
  <si>
    <t>З урахуванням інфляціії 20%</t>
  </si>
  <si>
    <t>Загальна вартість улаштування утеплення та оздоблення фасаду з урахуванням ПДВ та інфляціЇ</t>
  </si>
  <si>
    <t>Джерело фінансування</t>
  </si>
  <si>
    <t>За рахунок коштів міського бюджету</t>
  </si>
  <si>
    <t>Улаштування утеплення та оздоблення  зовнішнього фасада</t>
  </si>
  <si>
    <t>Загальна сумма</t>
  </si>
  <si>
    <t>Усього вартість реставрації зовнішнього та внутрішнього фасаду</t>
  </si>
  <si>
    <t>За рахунок коштів ОСББ "Титова-1"</t>
  </si>
  <si>
    <t>Докладний кошторис</t>
  </si>
  <si>
    <t>Загальний кошторис</t>
  </si>
  <si>
    <t>Вартість проектної документації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</si>
</sst>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_₽"/>
  </numFmts>
  <fonts count="19" x14ac:knownFonts="1">
    <font>
      <sz val="11"/>
      <color rgb="FF000000"/>
      <name val="Calibri"/>
      <family val="2"/>
      <charset val="1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name val="Arial"/>
      <family val="2"/>
      <charset val="204"/>
    </font>
    <font>
      <b/>
      <sz val="14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8"/>
      <color rgb="FF000000"/>
      <name val="Calibri"/>
      <family val="2"/>
      <charset val="1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CC"/>
        <bgColor rgb="FFCCCCFF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2" xfId="0" applyBorder="1"/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2" fontId="12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1" fillId="4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2" fontId="12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2" xfId="0" applyFont="1" applyBorder="1" applyAlignment="1">
      <alignment vertical="center" wrapText="1"/>
    </xf>
    <xf numFmtId="0" fontId="15" fillId="0" borderId="2" xfId="0" applyFont="1" applyBorder="1"/>
    <xf numFmtId="0" fontId="10" fillId="0" borderId="0" xfId="0" applyFont="1"/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1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vertical="center"/>
    </xf>
    <xf numFmtId="2" fontId="0" fillId="0" borderId="2" xfId="0" applyNumberFormat="1" applyBorder="1"/>
    <xf numFmtId="43" fontId="16" fillId="0" borderId="2" xfId="0" applyNumberFormat="1" applyFont="1" applyBorder="1"/>
    <xf numFmtId="0" fontId="12" fillId="5" borderId="2" xfId="0" applyFont="1" applyFill="1" applyBorder="1" applyAlignment="1">
      <alignment horizontal="center" vertical="center"/>
    </xf>
    <xf numFmtId="2" fontId="12" fillId="5" borderId="2" xfId="0" applyNumberFormat="1" applyFont="1" applyFill="1" applyBorder="1" applyAlignment="1">
      <alignment horizontal="center" vertical="center"/>
    </xf>
    <xf numFmtId="2" fontId="12" fillId="5" borderId="3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3" fontId="17" fillId="0" borderId="3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5" fillId="0" borderId="0" xfId="0" applyFont="1" applyBorder="1"/>
    <xf numFmtId="0" fontId="10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43" fontId="9" fillId="0" borderId="2" xfId="0" applyNumberFormat="1" applyFont="1" applyBorder="1"/>
    <xf numFmtId="164" fontId="9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Normal="100" workbookViewId="0">
      <selection activeCell="E3" sqref="E3"/>
    </sheetView>
  </sheetViews>
  <sheetFormatPr defaultRowHeight="15" x14ac:dyDescent="0.25"/>
  <cols>
    <col min="1" max="1" width="5.5703125"/>
    <col min="2" max="2" width="63" customWidth="1"/>
    <col min="3" max="3" width="16" customWidth="1"/>
    <col min="4" max="4" width="18.5703125" customWidth="1"/>
    <col min="5" max="5" width="18.7109375" customWidth="1"/>
    <col min="6" max="6" width="18.5703125" customWidth="1"/>
    <col min="7" max="7" width="21.28515625" customWidth="1"/>
    <col min="8" max="8" width="15.28515625" customWidth="1"/>
    <col min="9" max="1025" width="8.42578125"/>
  </cols>
  <sheetData>
    <row r="1" spans="1:8" x14ac:dyDescent="0.25">
      <c r="B1" s="42" t="s">
        <v>44</v>
      </c>
    </row>
    <row r="2" spans="1:8" ht="60" x14ac:dyDescent="0.25">
      <c r="C2" s="43"/>
      <c r="D2" s="46" t="s">
        <v>42</v>
      </c>
      <c r="E2" s="45" t="s">
        <v>38</v>
      </c>
    </row>
    <row r="3" spans="1:8" x14ac:dyDescent="0.25">
      <c r="C3" s="17" t="s">
        <v>40</v>
      </c>
      <c r="D3" s="51">
        <f>G30+G34</f>
        <v>308928</v>
      </c>
      <c r="E3" s="51">
        <f>H30+H34</f>
        <v>842064.30000000016</v>
      </c>
    </row>
    <row r="4" spans="1:8" ht="75" x14ac:dyDescent="0.25">
      <c r="C4" s="44" t="s">
        <v>41</v>
      </c>
      <c r="D4" s="65">
        <f>D3+E3</f>
        <v>1150992.3000000003</v>
      </c>
      <c r="E4" s="66"/>
    </row>
    <row r="6" spans="1:8" x14ac:dyDescent="0.25">
      <c r="B6" s="42" t="s">
        <v>43</v>
      </c>
    </row>
    <row r="7" spans="1:8" ht="49.9" customHeight="1" x14ac:dyDescent="0.25">
      <c r="A7" s="67" t="s">
        <v>39</v>
      </c>
      <c r="B7" s="67"/>
      <c r="C7" s="67"/>
      <c r="D7" s="67"/>
      <c r="E7" s="67"/>
      <c r="F7" s="67"/>
    </row>
    <row r="8" spans="1:8" ht="59.25" customHeight="1" x14ac:dyDescent="0.25">
      <c r="A8" s="1" t="s">
        <v>34</v>
      </c>
      <c r="B8" s="2" t="s">
        <v>0</v>
      </c>
      <c r="C8" s="1" t="s">
        <v>1</v>
      </c>
      <c r="D8" s="1" t="s">
        <v>2</v>
      </c>
      <c r="E8" s="3" t="s">
        <v>3</v>
      </c>
      <c r="F8" s="3" t="s">
        <v>4</v>
      </c>
      <c r="G8" s="63" t="s">
        <v>37</v>
      </c>
      <c r="H8" s="64"/>
    </row>
    <row r="9" spans="1:8" ht="60" x14ac:dyDescent="0.25">
      <c r="A9" s="1"/>
      <c r="B9" s="4" t="s">
        <v>5</v>
      </c>
      <c r="C9" s="1"/>
      <c r="D9" s="1"/>
      <c r="E9" s="3"/>
      <c r="F9" s="33"/>
      <c r="G9" s="40" t="s">
        <v>42</v>
      </c>
      <c r="H9" s="56" t="s">
        <v>38</v>
      </c>
    </row>
    <row r="10" spans="1:8" ht="10.5" customHeight="1" x14ac:dyDescent="0.25">
      <c r="A10" s="18">
        <v>1</v>
      </c>
      <c r="B10" s="48" t="s">
        <v>29</v>
      </c>
      <c r="C10" s="52" t="s">
        <v>6</v>
      </c>
      <c r="D10" s="53">
        <v>1.1000000000000001</v>
      </c>
      <c r="E10" s="53">
        <v>56</v>
      </c>
      <c r="F10" s="54">
        <f t="shared" ref="F10:F17" si="0">E10*D10</f>
        <v>61.600000000000009</v>
      </c>
      <c r="G10" s="54">
        <v>61.6</v>
      </c>
      <c r="H10" s="21"/>
    </row>
    <row r="11" spans="1:8" ht="10.5" customHeight="1" x14ac:dyDescent="0.25">
      <c r="A11" s="18">
        <v>2</v>
      </c>
      <c r="B11" s="22" t="s">
        <v>30</v>
      </c>
      <c r="C11" s="20" t="s">
        <v>7</v>
      </c>
      <c r="D11" s="21">
        <v>0.13</v>
      </c>
      <c r="E11" s="21">
        <v>10.5</v>
      </c>
      <c r="F11" s="34">
        <f t="shared" si="0"/>
        <v>1.365</v>
      </c>
      <c r="G11" s="17"/>
      <c r="H11" s="21">
        <f>D11*E11</f>
        <v>1.365</v>
      </c>
    </row>
    <row r="12" spans="1:8" ht="10.5" customHeight="1" x14ac:dyDescent="0.25">
      <c r="A12" s="18">
        <v>3</v>
      </c>
      <c r="B12" s="22" t="s">
        <v>23</v>
      </c>
      <c r="C12" s="23" t="s">
        <v>8</v>
      </c>
      <c r="D12" s="23">
        <v>5</v>
      </c>
      <c r="E12" s="21">
        <v>3.68</v>
      </c>
      <c r="F12" s="34">
        <f t="shared" si="0"/>
        <v>18.400000000000002</v>
      </c>
      <c r="G12" s="17"/>
      <c r="H12" s="21">
        <f>D12*E12</f>
        <v>18.400000000000002</v>
      </c>
    </row>
    <row r="13" spans="1:8" ht="10.5" customHeight="1" x14ac:dyDescent="0.25">
      <c r="A13" s="18">
        <v>4</v>
      </c>
      <c r="B13" s="49" t="s">
        <v>24</v>
      </c>
      <c r="C13" s="55" t="s">
        <v>8</v>
      </c>
      <c r="D13" s="55">
        <v>6</v>
      </c>
      <c r="E13" s="53">
        <v>4.5999999999999996</v>
      </c>
      <c r="F13" s="54">
        <f t="shared" si="0"/>
        <v>27.599999999999998</v>
      </c>
      <c r="G13" s="54">
        <v>27.6</v>
      </c>
      <c r="H13" s="21"/>
    </row>
    <row r="14" spans="1:8" ht="10.5" customHeight="1" x14ac:dyDescent="0.25">
      <c r="A14" s="18">
        <v>5</v>
      </c>
      <c r="B14" s="49" t="s">
        <v>25</v>
      </c>
      <c r="C14" s="52" t="s">
        <v>8</v>
      </c>
      <c r="D14" s="53">
        <v>1.25</v>
      </c>
      <c r="E14" s="53">
        <v>11.2</v>
      </c>
      <c r="F14" s="54">
        <f t="shared" si="0"/>
        <v>14</v>
      </c>
      <c r="G14" s="54">
        <v>14</v>
      </c>
      <c r="H14" s="21"/>
    </row>
    <row r="15" spans="1:8" ht="10.5" customHeight="1" x14ac:dyDescent="0.25">
      <c r="A15" s="18">
        <v>6</v>
      </c>
      <c r="B15" s="19" t="s">
        <v>26</v>
      </c>
      <c r="C15" s="20" t="s">
        <v>9</v>
      </c>
      <c r="D15" s="21">
        <v>6</v>
      </c>
      <c r="E15" s="21">
        <v>1.3</v>
      </c>
      <c r="F15" s="34">
        <f t="shared" si="0"/>
        <v>7.8000000000000007</v>
      </c>
      <c r="G15" s="17"/>
      <c r="H15" s="21">
        <f>D15*E15</f>
        <v>7.8000000000000007</v>
      </c>
    </row>
    <row r="16" spans="1:8" ht="10.5" customHeight="1" x14ac:dyDescent="0.25">
      <c r="A16" s="18">
        <v>7</v>
      </c>
      <c r="B16" s="24" t="s">
        <v>28</v>
      </c>
      <c r="C16" s="25" t="s">
        <v>21</v>
      </c>
      <c r="D16" s="26">
        <v>1</v>
      </c>
      <c r="E16" s="27">
        <v>6</v>
      </c>
      <c r="F16" s="34">
        <f t="shared" si="0"/>
        <v>6</v>
      </c>
      <c r="G16" s="17"/>
      <c r="H16" s="21">
        <f>D16*E16</f>
        <v>6</v>
      </c>
    </row>
    <row r="17" spans="1:8" ht="10.5" customHeight="1" x14ac:dyDescent="0.25">
      <c r="A17" s="18">
        <v>8</v>
      </c>
      <c r="B17" s="28" t="s">
        <v>27</v>
      </c>
      <c r="C17" s="23" t="s">
        <v>7</v>
      </c>
      <c r="D17" s="29">
        <v>0.3</v>
      </c>
      <c r="E17" s="21">
        <v>55</v>
      </c>
      <c r="F17" s="34">
        <f t="shared" si="0"/>
        <v>16.5</v>
      </c>
      <c r="G17" s="17"/>
      <c r="H17" s="21">
        <f>D17*E17</f>
        <v>16.5</v>
      </c>
    </row>
    <row r="18" spans="1:8" ht="10.5" customHeight="1" x14ac:dyDescent="0.25">
      <c r="A18" s="18">
        <v>9</v>
      </c>
      <c r="B18" s="28" t="s">
        <v>31</v>
      </c>
      <c r="C18" s="23" t="s">
        <v>7</v>
      </c>
      <c r="D18" s="29" t="s">
        <v>32</v>
      </c>
      <c r="E18" s="21">
        <v>350</v>
      </c>
      <c r="F18" s="34">
        <v>3.5</v>
      </c>
      <c r="G18" s="17"/>
      <c r="H18" s="21">
        <v>3.5</v>
      </c>
    </row>
    <row r="19" spans="1:8" ht="10.5" customHeight="1" x14ac:dyDescent="0.25">
      <c r="A19" s="18"/>
      <c r="B19" s="30" t="s">
        <v>10</v>
      </c>
      <c r="C19" s="31"/>
      <c r="D19" s="32"/>
      <c r="E19" s="27"/>
      <c r="F19" s="35"/>
      <c r="G19" s="17"/>
      <c r="H19" s="21">
        <f>D19*E19</f>
        <v>0</v>
      </c>
    </row>
    <row r="20" spans="1:8" ht="10.5" customHeight="1" x14ac:dyDescent="0.25">
      <c r="A20" s="31">
        <v>1</v>
      </c>
      <c r="B20" s="28" t="s">
        <v>11</v>
      </c>
      <c r="C20" s="31" t="s">
        <v>12</v>
      </c>
      <c r="D20" s="32">
        <v>1</v>
      </c>
      <c r="E20" s="27">
        <v>5</v>
      </c>
      <c r="F20" s="35">
        <f>E20*D20</f>
        <v>5</v>
      </c>
      <c r="G20" s="17"/>
      <c r="H20" s="21">
        <f>D20*E20</f>
        <v>5</v>
      </c>
    </row>
    <row r="21" spans="1:8" ht="10.5" customHeight="1" x14ac:dyDescent="0.25">
      <c r="A21" s="31">
        <v>2</v>
      </c>
      <c r="B21" s="28" t="s">
        <v>13</v>
      </c>
      <c r="C21" s="31" t="s">
        <v>12</v>
      </c>
      <c r="D21" s="32">
        <v>1</v>
      </c>
      <c r="E21" s="27">
        <v>480.23</v>
      </c>
      <c r="F21" s="35">
        <f>E21*D21</f>
        <v>480.23</v>
      </c>
      <c r="G21" s="17"/>
      <c r="H21" s="21">
        <f>D21*E21</f>
        <v>480.23</v>
      </c>
    </row>
    <row r="22" spans="1:8" ht="10.5" customHeight="1" x14ac:dyDescent="0.25">
      <c r="A22" s="31">
        <v>3</v>
      </c>
      <c r="B22" s="28" t="s">
        <v>22</v>
      </c>
      <c r="C22" s="31" t="s">
        <v>12</v>
      </c>
      <c r="D22" s="32">
        <v>1</v>
      </c>
      <c r="E22" s="27">
        <v>8</v>
      </c>
      <c r="F22" s="35">
        <f t="shared" ref="F22" si="1">E22*D22</f>
        <v>8</v>
      </c>
      <c r="G22" s="17"/>
      <c r="H22" s="21">
        <f>D22*E22</f>
        <v>8</v>
      </c>
    </row>
    <row r="23" spans="1:8" ht="15.75" x14ac:dyDescent="0.25">
      <c r="A23" s="5"/>
      <c r="B23" s="6" t="s">
        <v>14</v>
      </c>
      <c r="C23" s="7" t="s">
        <v>15</v>
      </c>
      <c r="D23" s="8"/>
      <c r="E23" s="8"/>
      <c r="F23" s="36">
        <v>650</v>
      </c>
      <c r="G23" s="50">
        <f>G10+G13+G14</f>
        <v>103.2</v>
      </c>
      <c r="H23" s="50">
        <f>SUM(H11:H22)</f>
        <v>546.79500000000007</v>
      </c>
    </row>
    <row r="24" spans="1:8" x14ac:dyDescent="0.25">
      <c r="G24" s="17"/>
      <c r="H24" s="17"/>
    </row>
    <row r="25" spans="1:8" ht="25.5" x14ac:dyDescent="0.25">
      <c r="A25" s="68" t="s">
        <v>16</v>
      </c>
      <c r="B25" s="68"/>
      <c r="C25" s="1" t="s">
        <v>1</v>
      </c>
      <c r="D25" s="9" t="s">
        <v>17</v>
      </c>
      <c r="E25" s="3" t="s">
        <v>18</v>
      </c>
      <c r="F25" s="37" t="s">
        <v>19</v>
      </c>
      <c r="G25" s="17"/>
      <c r="H25" s="17"/>
    </row>
    <row r="26" spans="1:8" ht="15.75" x14ac:dyDescent="0.25">
      <c r="A26" s="69" t="s">
        <v>20</v>
      </c>
      <c r="B26" s="69"/>
      <c r="C26" s="10" t="s">
        <v>15</v>
      </c>
      <c r="D26" s="11">
        <v>1100</v>
      </c>
      <c r="E26" s="11">
        <f>F23</f>
        <v>650</v>
      </c>
      <c r="F26" s="38">
        <f>E26*D26</f>
        <v>715000</v>
      </c>
      <c r="G26" s="17">
        <f>D26*G23</f>
        <v>113520</v>
      </c>
      <c r="H26" s="17">
        <f>D26*H23</f>
        <v>601474.50000000012</v>
      </c>
    </row>
    <row r="27" spans="1:8" ht="15.75" customHeight="1" x14ac:dyDescent="0.25">
      <c r="A27" s="70"/>
      <c r="B27" s="71"/>
      <c r="C27" s="71"/>
      <c r="D27" s="71"/>
      <c r="E27" s="71"/>
      <c r="F27" s="71"/>
      <c r="G27" s="17"/>
      <c r="H27" s="17"/>
    </row>
    <row r="28" spans="1:8" ht="15.75" x14ac:dyDescent="0.25">
      <c r="A28" s="57" t="s">
        <v>33</v>
      </c>
      <c r="B28" s="58"/>
      <c r="C28" s="58"/>
      <c r="D28" s="58"/>
      <c r="E28" s="59"/>
      <c r="F28" s="38">
        <v>111225.27</v>
      </c>
      <c r="G28" s="17">
        <f>G26*0.2</f>
        <v>22704</v>
      </c>
      <c r="H28" s="17">
        <f>H26*0.2</f>
        <v>120294.90000000002</v>
      </c>
    </row>
    <row r="29" spans="1:8" ht="15.75" x14ac:dyDescent="0.25">
      <c r="A29" s="60" t="s">
        <v>35</v>
      </c>
      <c r="B29" s="61"/>
      <c r="C29" s="61"/>
      <c r="D29" s="61"/>
      <c r="E29" s="62"/>
      <c r="F29" s="38">
        <v>111225.27</v>
      </c>
      <c r="G29" s="17">
        <f>G26*0.2</f>
        <v>22704</v>
      </c>
      <c r="H29" s="17">
        <f>H26*0.2</f>
        <v>120294.90000000002</v>
      </c>
    </row>
    <row r="30" spans="1:8" s="14" customFormat="1" ht="24" customHeight="1" x14ac:dyDescent="0.3">
      <c r="A30" s="72" t="s">
        <v>36</v>
      </c>
      <c r="B30" s="72"/>
      <c r="C30" s="72"/>
      <c r="D30" s="72"/>
      <c r="E30" s="72"/>
      <c r="F30" s="39">
        <v>778576.89</v>
      </c>
      <c r="G30" s="77">
        <f>G26+G28+G29</f>
        <v>158928</v>
      </c>
      <c r="H30" s="41">
        <f>H26+H28+H29</f>
        <v>842064.30000000016</v>
      </c>
    </row>
    <row r="31" spans="1:8" s="14" customFormat="1" ht="24" customHeight="1" x14ac:dyDescent="0.3">
      <c r="A31" s="15"/>
      <c r="B31" s="15"/>
      <c r="C31" s="15"/>
      <c r="D31" s="15"/>
      <c r="E31" s="15"/>
      <c r="F31" s="13"/>
      <c r="G31" s="13"/>
      <c r="H31" s="73"/>
    </row>
    <row r="32" spans="1:8" s="14" customFormat="1" ht="24" customHeight="1" x14ac:dyDescent="0.3">
      <c r="A32" s="15"/>
      <c r="B32" s="2" t="s">
        <v>0</v>
      </c>
      <c r="C32" s="2"/>
      <c r="D32" s="47"/>
      <c r="E32" s="47"/>
      <c r="F32" s="12"/>
      <c r="G32" s="76" t="s">
        <v>37</v>
      </c>
      <c r="H32" s="76"/>
    </row>
    <row r="33" spans="1:8" s="14" customFormat="1" ht="48.75" customHeight="1" x14ac:dyDescent="0.3">
      <c r="A33" s="15"/>
      <c r="B33" s="30" t="s">
        <v>10</v>
      </c>
      <c r="C33" s="47"/>
      <c r="D33" s="47"/>
      <c r="E33" s="47"/>
      <c r="F33" s="12"/>
      <c r="G33" s="40" t="s">
        <v>42</v>
      </c>
      <c r="H33" s="56" t="s">
        <v>38</v>
      </c>
    </row>
    <row r="34" spans="1:8" s="14" customFormat="1" ht="24" customHeight="1" x14ac:dyDescent="0.3">
      <c r="A34" s="15"/>
      <c r="B34" s="47" t="s">
        <v>45</v>
      </c>
      <c r="C34" s="47"/>
      <c r="D34" s="47"/>
      <c r="E34" s="47"/>
      <c r="F34" s="12"/>
      <c r="G34" s="78">
        <v>150000</v>
      </c>
      <c r="H34" s="56">
        <v>0</v>
      </c>
    </row>
    <row r="35" spans="1:8" s="14" customFormat="1" ht="24" customHeight="1" x14ac:dyDescent="0.3">
      <c r="A35" s="15"/>
      <c r="B35" s="15"/>
      <c r="C35" s="15"/>
      <c r="D35" s="15"/>
      <c r="E35" s="15"/>
      <c r="F35" s="13"/>
      <c r="G35" s="74"/>
      <c r="H35" s="75"/>
    </row>
    <row r="36" spans="1:8" s="14" customFormat="1" ht="24" customHeight="1" x14ac:dyDescent="0.3">
      <c r="A36" s="15"/>
      <c r="B36" s="15"/>
      <c r="C36" s="15"/>
      <c r="D36" s="15"/>
      <c r="E36" s="15"/>
      <c r="F36" s="13"/>
      <c r="G36" s="74"/>
      <c r="H36" s="75"/>
    </row>
    <row r="38" spans="1:8" ht="82.5" customHeight="1" x14ac:dyDescent="0.25"/>
    <row r="39" spans="1:8" x14ac:dyDescent="0.25">
      <c r="E39" s="16"/>
      <c r="F39" s="16"/>
      <c r="G39" s="16"/>
      <c r="H39" s="16"/>
    </row>
  </sheetData>
  <mergeCells count="10">
    <mergeCell ref="G32:H32"/>
    <mergeCell ref="G8:H8"/>
    <mergeCell ref="D4:E4"/>
    <mergeCell ref="A7:F7"/>
    <mergeCell ref="A25:B25"/>
    <mergeCell ref="A26:B26"/>
    <mergeCell ref="A27:F27"/>
    <mergeCell ref="A29:E29"/>
    <mergeCell ref="A28:E28"/>
    <mergeCell ref="A30:E30"/>
  </mergeCells>
  <pageMargins left="0.7" right="0.7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Kemaks</dc:creator>
  <cp:lastModifiedBy>Артур</cp:lastModifiedBy>
  <cp:revision>1</cp:revision>
  <dcterms:created xsi:type="dcterms:W3CDTF">2006-09-16T00:00:00Z</dcterms:created>
  <dcterms:modified xsi:type="dcterms:W3CDTF">2017-08-03T09:08:13Z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