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9" i="1"/>
  <c r="F28"/>
  <c r="F32"/>
  <c r="D10"/>
  <c r="F24"/>
  <c r="F25"/>
  <c r="F26"/>
  <c r="D19"/>
  <c r="D17"/>
  <c r="D14"/>
  <c r="D6"/>
  <c r="D12" l="1"/>
  <c r="F23"/>
  <c r="F27"/>
  <c r="F30"/>
  <c r="F31"/>
  <c r="F34"/>
  <c r="F22"/>
  <c r="F35" l="1"/>
  <c r="F20" s="1"/>
  <c r="F37" s="1"/>
</calcChain>
</file>

<file path=xl/sharedStrings.xml><?xml version="1.0" encoding="utf-8"?>
<sst xmlns="http://schemas.openxmlformats.org/spreadsheetml/2006/main" count="73" uniqueCount="47">
  <si>
    <t>№ 
п/п</t>
  </si>
  <si>
    <t>Ціна за одиницю, грн</t>
  </si>
  <si>
    <t>Необхідна 
кількість</t>
  </si>
  <si>
    <t>Ціна за одиницю, грн.</t>
  </si>
  <si>
    <t>Запропоноване автором проекту</t>
  </si>
  <si>
    <t>Пропозиція експертної групи</t>
  </si>
  <si>
    <t>Вартість, грн.</t>
  </si>
  <si>
    <t>Вид матеріалу / послуги</t>
  </si>
  <si>
    <t>Одиниця виміру</t>
  </si>
  <si>
    <t>Всього за розділом 1:</t>
  </si>
  <si>
    <t>Всього за розділом 2:</t>
  </si>
  <si>
    <t>Усього по проекту:</t>
  </si>
  <si>
    <t>Роботи</t>
  </si>
  <si>
    <t>Матеріали та обладнання</t>
  </si>
  <si>
    <t>Транспортні витрати:</t>
  </si>
  <si>
    <t>Планування території, завезення відсіву, піску, чернозему, розподіл території на зони згідно проекту</t>
  </si>
  <si>
    <t>шт.</t>
  </si>
  <si>
    <t>м2</t>
  </si>
  <si>
    <t>п.м</t>
  </si>
  <si>
    <t>Висадження кущів, квітів за схемою проекта а супутні роботи</t>
  </si>
  <si>
    <t>Укладання універсального рулонного газону а супутні роботи</t>
  </si>
  <si>
    <t>Урна вулична перекидна на бетонованих ніжках, 36 л</t>
  </si>
  <si>
    <t>Скамійка паркова з навісом</t>
  </si>
  <si>
    <t>Універсальний рулонний газон</t>
  </si>
  <si>
    <t>Спил аварійних дерев, санітарна обрізка дерев, формування шаровидної крони дерев, видалення пнів та всіх кущів</t>
  </si>
  <si>
    <t>Монтаж автоматичної системи поливання газонів та супутні роботи</t>
  </si>
  <si>
    <t>Автоматизавана система полива газонів фірми Еко-полив, м. Дніпро</t>
  </si>
  <si>
    <t>Лічильники води та інші комплектуючі</t>
  </si>
  <si>
    <t>Бетонні напівсфери</t>
  </si>
  <si>
    <t>Демонтажні роботи: демонтаж асфальтового покриття доріжок, прибирання території, звільнення ділянок від сміття, бруду, залишків рослинних матеріалів, демонтаж металевих конструкцій, лавок, бордюрів тощо</t>
  </si>
  <si>
    <t>Монтаж системи сніготаяння на площадках вхідних груп та пішохідних доріжках та супутні роботи</t>
  </si>
  <si>
    <t>Монтаж лічильників води у підвалах та супутні роботи</t>
  </si>
  <si>
    <t>Укладання тротуарної плитки на пішохідних дорожках, площадках вхідних груп під’їздів та супутні роботи</t>
  </si>
  <si>
    <t>Улаштування пандусів з одим поручнем у входах під’їздів</t>
  </si>
  <si>
    <t>Встановлення огорожі газонів та супутні роботи</t>
  </si>
  <si>
    <t>Монтаж гумової плитки на плиті біля вхідних дверей у під’їзди</t>
  </si>
  <si>
    <t>Монтаж системи водозливу пішохідних доріжок</t>
  </si>
  <si>
    <t>Система сніготаяння фірми DEVI</t>
  </si>
  <si>
    <t>Водозливні лотки</t>
  </si>
  <si>
    <t>Дощоприймачі</t>
  </si>
  <si>
    <t>Монтаж системи дощоприймачів для опадів, що відводяться з даху житлового будинку</t>
  </si>
  <si>
    <t>Встановлення лавочок на площадках біля під’їздів першого корпусу за проектом та супутні роботи</t>
  </si>
  <si>
    <t>Встановлення урн для сміття на площадках біля під’їздів першого корпусу за проектом та супутні роботи</t>
  </si>
  <si>
    <t>Огородження (2000,0х0,500м)</t>
  </si>
  <si>
    <t>Гумова плитка 500х500 кольорова</t>
  </si>
  <si>
    <t>Пандус з поодиноким поручнем</t>
  </si>
  <si>
    <t>Зелені насадження (клен Globosum, калина Compactum, калина Саржента 'Онондага', спірея Snowmound, самшит стрижений, гейхера різного виду та кольору, нивяник, чорнобривці різного виду та кольору, гвоздика кущова різнокольорова, айстра кущова "Рудольф Гете" тощо) згідно переліку до проекту</t>
  </si>
</sst>
</file>

<file path=xl/styles.xml><?xml version="1.0" encoding="utf-8"?>
<styleSheet xmlns="http://schemas.openxmlformats.org/spreadsheetml/2006/main">
  <fonts count="8">
    <font>
      <sz val="11"/>
      <color theme="1"/>
      <name val="Calibri"/>
      <family val="2"/>
      <charset val="204"/>
      <scheme val="minor"/>
    </font>
    <font>
      <b/>
      <sz val="12"/>
      <color theme="1"/>
      <name val="Times New Roman"/>
      <family val="1"/>
      <charset val="204"/>
    </font>
    <font>
      <b/>
      <sz val="11"/>
      <color theme="1"/>
      <name val="Calibri"/>
      <family val="2"/>
      <charset val="204"/>
      <scheme val="minor"/>
    </font>
    <font>
      <b/>
      <sz val="9"/>
      <color rgb="FF000000"/>
      <name val="Arial"/>
      <family val="2"/>
      <charset val="204"/>
    </font>
    <font>
      <b/>
      <sz val="9"/>
      <color theme="1"/>
      <name val="Arial"/>
      <family val="2"/>
      <charset val="204"/>
    </font>
    <font>
      <sz val="9"/>
      <color theme="1"/>
      <name val="Arial"/>
      <family val="2"/>
      <charset val="204"/>
    </font>
    <font>
      <b/>
      <sz val="10"/>
      <color theme="1"/>
      <name val="Arial"/>
      <family val="2"/>
      <charset val="204"/>
    </font>
    <font>
      <b/>
      <u/>
      <sz val="11"/>
      <color theme="1"/>
      <name val="Calibri"/>
      <family val="2"/>
      <charset val="204"/>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left>
      <right style="thin">
        <color indexed="64"/>
      </right>
      <top/>
      <bottom style="thin">
        <color theme="1"/>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6">
    <xf numFmtId="0" fontId="0" fillId="0" borderId="0" xfId="0"/>
    <xf numFmtId="0" fontId="4" fillId="3"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3" borderId="17" xfId="0" applyFont="1" applyFill="1" applyBorder="1" applyAlignment="1">
      <alignment vertical="center" wrapText="1"/>
    </xf>
    <xf numFmtId="0" fontId="4" fillId="2"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0" borderId="2" xfId="0" applyFont="1" applyFill="1" applyBorder="1" applyAlignment="1">
      <alignment vertical="center" wrapText="1"/>
    </xf>
    <xf numFmtId="0" fontId="6" fillId="0" borderId="2" xfId="0" applyFont="1" applyFill="1" applyBorder="1" applyAlignment="1">
      <alignment vertical="center" wrapText="1"/>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0" fillId="0" borderId="10" xfId="0" applyFont="1" applyBorder="1" applyAlignment="1">
      <alignment vertical="center" wrapText="1"/>
    </xf>
    <xf numFmtId="0" fontId="0" fillId="0" borderId="2"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2" borderId="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center" wrapText="1"/>
    </xf>
    <xf numFmtId="0" fontId="7" fillId="0" borderId="2" xfId="0" applyFont="1" applyFill="1" applyBorder="1" applyAlignment="1">
      <alignment horizontal="center" vertical="center" wrapText="1"/>
    </xf>
    <xf numFmtId="2" fontId="0" fillId="0" borderId="5" xfId="0" applyNumberFormat="1" applyFont="1" applyFill="1" applyBorder="1" applyAlignment="1">
      <alignment vertical="center" wrapText="1"/>
    </xf>
    <xf numFmtId="0" fontId="0" fillId="0" borderId="2" xfId="0" applyFill="1" applyBorder="1" applyAlignment="1">
      <alignment vertical="center" wrapText="1"/>
    </xf>
    <xf numFmtId="0" fontId="0" fillId="0" borderId="2" xfId="0" applyFill="1" applyBorder="1" applyAlignment="1">
      <alignment horizontal="center" vertical="center" wrapText="1"/>
    </xf>
    <xf numFmtId="2" fontId="0" fillId="0" borderId="2" xfId="0" applyNumberFormat="1" applyFont="1" applyFill="1" applyBorder="1" applyAlignment="1">
      <alignment vertical="center" wrapText="1"/>
    </xf>
    <xf numFmtId="2" fontId="0" fillId="0" borderId="0" xfId="0" applyNumberFormat="1" applyAlignment="1">
      <alignment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0"/>
  <sheetViews>
    <sheetView tabSelected="1" topLeftCell="A22" zoomScale="160" zoomScaleNormal="160" workbookViewId="0">
      <selection activeCell="K30" sqref="K30"/>
    </sheetView>
  </sheetViews>
  <sheetFormatPr defaultRowHeight="15"/>
  <cols>
    <col min="1" max="1" width="3.7109375" style="10" customWidth="1"/>
    <col min="2" max="2" width="54.85546875" style="10" bestFit="1" customWidth="1"/>
    <col min="3" max="3" width="12.28515625" style="22" customWidth="1"/>
    <col min="4" max="4" width="10.140625" style="22" customWidth="1"/>
    <col min="5" max="5" width="10.5703125" style="10" customWidth="1"/>
    <col min="6" max="6" width="12.7109375" style="10" customWidth="1"/>
    <col min="7" max="7" width="10.28515625" style="10" customWidth="1"/>
    <col min="8" max="8" width="10.7109375" style="10" customWidth="1"/>
    <col min="9" max="9" width="11.7109375" style="10" customWidth="1"/>
    <col min="10" max="16384" width="9.140625" style="10"/>
  </cols>
  <sheetData>
    <row r="1" spans="1:9" ht="15.75" thickBot="1">
      <c r="A1" s="8"/>
      <c r="B1" s="9"/>
      <c r="C1" s="18"/>
      <c r="D1" s="30" t="s">
        <v>4</v>
      </c>
      <c r="E1" s="31"/>
      <c r="F1" s="32"/>
      <c r="G1" s="33" t="s">
        <v>5</v>
      </c>
      <c r="H1" s="34"/>
      <c r="I1" s="35"/>
    </row>
    <row r="2" spans="1:9" s="11" customFormat="1" ht="36.75" thickBot="1">
      <c r="A2" s="3" t="s">
        <v>0</v>
      </c>
      <c r="B2" s="4" t="s">
        <v>7</v>
      </c>
      <c r="C2" s="5" t="s">
        <v>8</v>
      </c>
      <c r="D2" s="5" t="s">
        <v>2</v>
      </c>
      <c r="E2" s="1" t="s">
        <v>1</v>
      </c>
      <c r="F2" s="2" t="s">
        <v>6</v>
      </c>
      <c r="G2" s="5" t="s">
        <v>2</v>
      </c>
      <c r="H2" s="1" t="s">
        <v>3</v>
      </c>
      <c r="I2" s="2" t="s">
        <v>6</v>
      </c>
    </row>
    <row r="3" spans="1:9">
      <c r="A3" s="12"/>
      <c r="B3" s="23" t="s">
        <v>12</v>
      </c>
      <c r="C3" s="19"/>
      <c r="D3" s="19"/>
      <c r="E3" s="12"/>
      <c r="F3" s="13"/>
      <c r="G3" s="14"/>
      <c r="H3" s="12"/>
      <c r="I3" s="12"/>
    </row>
    <row r="4" spans="1:9" ht="60">
      <c r="A4" s="15"/>
      <c r="B4" s="26" t="s">
        <v>29</v>
      </c>
      <c r="C4" s="20"/>
      <c r="D4" s="20"/>
      <c r="E4" s="15"/>
      <c r="F4" s="16"/>
      <c r="G4" s="17"/>
      <c r="H4" s="15"/>
      <c r="I4" s="15"/>
    </row>
    <row r="5" spans="1:9" ht="45">
      <c r="A5" s="15"/>
      <c r="B5" s="26" t="s">
        <v>24</v>
      </c>
      <c r="C5" s="27" t="s">
        <v>16</v>
      </c>
      <c r="D5" s="20">
        <v>35</v>
      </c>
      <c r="E5" s="28"/>
      <c r="F5" s="25"/>
      <c r="G5" s="17"/>
      <c r="H5" s="15"/>
      <c r="I5" s="15"/>
    </row>
    <row r="6" spans="1:9" ht="30">
      <c r="A6" s="15"/>
      <c r="B6" s="26" t="s">
        <v>15</v>
      </c>
      <c r="C6" s="27" t="s">
        <v>17</v>
      </c>
      <c r="D6" s="27">
        <f>9*45*4</f>
        <v>1620</v>
      </c>
      <c r="E6" s="28"/>
      <c r="F6" s="25"/>
      <c r="G6" s="17"/>
      <c r="H6" s="15"/>
      <c r="I6" s="15"/>
    </row>
    <row r="7" spans="1:9" ht="30">
      <c r="A7" s="15"/>
      <c r="B7" s="26" t="s">
        <v>30</v>
      </c>
      <c r="C7" s="27" t="s">
        <v>16</v>
      </c>
      <c r="D7" s="20">
        <v>4</v>
      </c>
      <c r="E7" s="28"/>
      <c r="F7" s="25"/>
      <c r="G7" s="17"/>
      <c r="H7" s="15"/>
      <c r="I7" s="15"/>
    </row>
    <row r="8" spans="1:9" ht="44.25" customHeight="1">
      <c r="A8" s="15"/>
      <c r="B8" s="26" t="s">
        <v>25</v>
      </c>
      <c r="C8" s="27" t="s">
        <v>16</v>
      </c>
      <c r="D8" s="20">
        <v>4</v>
      </c>
      <c r="E8" s="28"/>
      <c r="F8" s="25"/>
      <c r="G8" s="17"/>
      <c r="H8" s="15"/>
      <c r="I8" s="15"/>
    </row>
    <row r="9" spans="1:9">
      <c r="A9" s="15"/>
      <c r="B9" s="26" t="s">
        <v>31</v>
      </c>
      <c r="C9" s="27" t="s">
        <v>16</v>
      </c>
      <c r="D9" s="20">
        <v>4</v>
      </c>
      <c r="E9" s="28"/>
      <c r="F9" s="25"/>
      <c r="G9" s="17"/>
      <c r="H9" s="15"/>
      <c r="I9" s="15"/>
    </row>
    <row r="10" spans="1:9">
      <c r="A10" s="15"/>
      <c r="B10" s="26" t="s">
        <v>36</v>
      </c>
      <c r="C10" s="27" t="s">
        <v>18</v>
      </c>
      <c r="D10" s="20">
        <f>20*4</f>
        <v>80</v>
      </c>
      <c r="E10" s="28"/>
      <c r="F10" s="25"/>
      <c r="G10" s="17"/>
      <c r="H10" s="15"/>
      <c r="I10" s="15"/>
    </row>
    <row r="11" spans="1:9" ht="30">
      <c r="A11" s="15"/>
      <c r="B11" s="26" t="s">
        <v>40</v>
      </c>
      <c r="C11" s="27" t="s">
        <v>16</v>
      </c>
      <c r="D11" s="20">
        <v>8</v>
      </c>
      <c r="E11" s="28"/>
      <c r="F11" s="25"/>
      <c r="G11" s="17"/>
      <c r="H11" s="15"/>
      <c r="I11" s="15"/>
    </row>
    <row r="12" spans="1:9" ht="30">
      <c r="A12" s="15"/>
      <c r="B12" s="26" t="s">
        <v>32</v>
      </c>
      <c r="C12" s="27" t="s">
        <v>17</v>
      </c>
      <c r="D12" s="20">
        <f>4*20+2*3*6+1*15</f>
        <v>131</v>
      </c>
      <c r="E12" s="28"/>
      <c r="F12" s="25"/>
      <c r="G12" s="17"/>
      <c r="H12" s="15"/>
      <c r="I12" s="15"/>
    </row>
    <row r="13" spans="1:9" ht="30">
      <c r="A13" s="15"/>
      <c r="B13" s="26" t="s">
        <v>33</v>
      </c>
      <c r="C13" s="27" t="s">
        <v>16</v>
      </c>
      <c r="D13" s="20">
        <v>8</v>
      </c>
      <c r="E13" s="28"/>
      <c r="F13" s="25"/>
      <c r="G13" s="17"/>
      <c r="H13" s="15"/>
      <c r="I13" s="15"/>
    </row>
    <row r="14" spans="1:9" ht="30">
      <c r="A14" s="15"/>
      <c r="B14" s="26" t="s">
        <v>35</v>
      </c>
      <c r="C14" s="27" t="s">
        <v>17</v>
      </c>
      <c r="D14" s="20">
        <f>3*4*2</f>
        <v>24</v>
      </c>
      <c r="E14" s="28"/>
      <c r="F14" s="25"/>
      <c r="G14" s="17"/>
      <c r="H14" s="15"/>
      <c r="I14" s="15"/>
    </row>
    <row r="15" spans="1:9" ht="30">
      <c r="A15" s="15"/>
      <c r="B15" s="26" t="s">
        <v>41</v>
      </c>
      <c r="C15" s="27" t="s">
        <v>16</v>
      </c>
      <c r="D15" s="20">
        <v>4</v>
      </c>
      <c r="E15" s="28"/>
      <c r="F15" s="25"/>
      <c r="G15" s="17"/>
      <c r="H15" s="15"/>
      <c r="I15" s="15"/>
    </row>
    <row r="16" spans="1:9" ht="30">
      <c r="A16" s="15"/>
      <c r="B16" s="26" t="s">
        <v>42</v>
      </c>
      <c r="C16" s="27" t="s">
        <v>16</v>
      </c>
      <c r="D16" s="20">
        <v>8</v>
      </c>
      <c r="E16" s="28"/>
      <c r="F16" s="25"/>
      <c r="G16" s="17"/>
      <c r="H16" s="15"/>
      <c r="I16" s="15"/>
    </row>
    <row r="17" spans="1:9">
      <c r="A17" s="15"/>
      <c r="B17" s="26" t="s">
        <v>34</v>
      </c>
      <c r="C17" s="27" t="s">
        <v>18</v>
      </c>
      <c r="D17" s="20">
        <f>7*2*4+20*2*4+7*4*8</f>
        <v>440</v>
      </c>
      <c r="E17" s="28"/>
      <c r="F17" s="25"/>
      <c r="G17" s="17"/>
      <c r="H17" s="15"/>
      <c r="I17" s="15"/>
    </row>
    <row r="18" spans="1:9" ht="30">
      <c r="A18" s="15"/>
      <c r="B18" s="26" t="s">
        <v>19</v>
      </c>
      <c r="C18" s="27" t="s">
        <v>16</v>
      </c>
      <c r="D18" s="20">
        <v>400</v>
      </c>
      <c r="E18" s="28"/>
      <c r="F18" s="25"/>
      <c r="G18" s="17"/>
      <c r="H18" s="15"/>
      <c r="I18" s="15"/>
    </row>
    <row r="19" spans="1:9" ht="30">
      <c r="A19" s="15"/>
      <c r="B19" s="26" t="s">
        <v>20</v>
      </c>
      <c r="C19" s="27" t="s">
        <v>17</v>
      </c>
      <c r="D19" s="27">
        <f>(20*7*4+7*7*8)*0.5</f>
        <v>476</v>
      </c>
      <c r="E19" s="28"/>
      <c r="F19" s="25"/>
      <c r="G19" s="17"/>
      <c r="H19" s="15"/>
      <c r="I19" s="15"/>
    </row>
    <row r="20" spans="1:9" ht="15.75">
      <c r="A20" s="6"/>
      <c r="B20" s="7" t="s">
        <v>9</v>
      </c>
      <c r="C20" s="21"/>
      <c r="D20" s="20"/>
      <c r="E20" s="15"/>
      <c r="F20" s="25">
        <f>F35*35%</f>
        <v>152821.9</v>
      </c>
      <c r="G20" s="17"/>
      <c r="H20" s="15"/>
      <c r="I20" s="15"/>
    </row>
    <row r="21" spans="1:9">
      <c r="A21" s="15"/>
      <c r="B21" s="24" t="s">
        <v>13</v>
      </c>
      <c r="C21" s="20"/>
      <c r="D21" s="20"/>
      <c r="E21" s="15"/>
      <c r="F21" s="16"/>
      <c r="G21" s="17"/>
      <c r="H21" s="15"/>
      <c r="I21" s="15"/>
    </row>
    <row r="22" spans="1:9" ht="30">
      <c r="A22" s="15"/>
      <c r="B22" s="26" t="s">
        <v>26</v>
      </c>
      <c r="C22" s="27" t="s">
        <v>16</v>
      </c>
      <c r="D22" s="20">
        <v>4</v>
      </c>
      <c r="E22" s="28">
        <v>5000</v>
      </c>
      <c r="F22" s="25">
        <f>D22*E22</f>
        <v>20000</v>
      </c>
      <c r="G22" s="17"/>
      <c r="H22" s="15"/>
      <c r="I22" s="15"/>
    </row>
    <row r="23" spans="1:9">
      <c r="A23" s="15"/>
      <c r="B23" s="26" t="s">
        <v>27</v>
      </c>
      <c r="C23" s="27" t="s">
        <v>16</v>
      </c>
      <c r="D23" s="20">
        <v>4</v>
      </c>
      <c r="E23" s="28">
        <v>1150</v>
      </c>
      <c r="F23" s="25">
        <f t="shared" ref="F23:F34" si="0">D23*E23</f>
        <v>4600</v>
      </c>
      <c r="G23" s="17"/>
      <c r="H23" s="15"/>
      <c r="I23" s="15"/>
    </row>
    <row r="24" spans="1:9">
      <c r="A24" s="15"/>
      <c r="B24" s="26" t="s">
        <v>37</v>
      </c>
      <c r="C24" s="27" t="s">
        <v>16</v>
      </c>
      <c r="D24" s="20">
        <v>4</v>
      </c>
      <c r="E24" s="28">
        <v>25000</v>
      </c>
      <c r="F24" s="25">
        <f t="shared" si="0"/>
        <v>100000</v>
      </c>
      <c r="G24" s="17"/>
      <c r="H24" s="15"/>
      <c r="I24" s="15"/>
    </row>
    <row r="25" spans="1:9">
      <c r="A25" s="15"/>
      <c r="B25" s="26" t="s">
        <v>38</v>
      </c>
      <c r="C25" s="27" t="s">
        <v>18</v>
      </c>
      <c r="D25" s="20">
        <v>80</v>
      </c>
      <c r="E25" s="28">
        <v>480</v>
      </c>
      <c r="F25" s="25">
        <f t="shared" si="0"/>
        <v>38400</v>
      </c>
      <c r="G25" s="17"/>
      <c r="H25" s="15"/>
      <c r="I25" s="15"/>
    </row>
    <row r="26" spans="1:9">
      <c r="A26" s="15"/>
      <c r="B26" s="26" t="s">
        <v>39</v>
      </c>
      <c r="C26" s="27" t="s">
        <v>16</v>
      </c>
      <c r="D26" s="20">
        <v>8</v>
      </c>
      <c r="E26" s="28">
        <v>210</v>
      </c>
      <c r="F26" s="25">
        <f t="shared" si="0"/>
        <v>1680</v>
      </c>
      <c r="G26" s="17"/>
      <c r="H26" s="15"/>
      <c r="I26" s="15"/>
    </row>
    <row r="27" spans="1:9">
      <c r="A27" s="15"/>
      <c r="B27" s="26" t="s">
        <v>28</v>
      </c>
      <c r="C27" s="27" t="s">
        <v>16</v>
      </c>
      <c r="D27" s="20">
        <v>9</v>
      </c>
      <c r="E27" s="28">
        <v>850</v>
      </c>
      <c r="F27" s="25">
        <f t="shared" si="0"/>
        <v>7650</v>
      </c>
      <c r="G27" s="17"/>
      <c r="H27" s="15"/>
      <c r="I27" s="15"/>
    </row>
    <row r="28" spans="1:9">
      <c r="A28" s="15"/>
      <c r="B28" s="26" t="s">
        <v>44</v>
      </c>
      <c r="C28" s="27" t="s">
        <v>17</v>
      </c>
      <c r="D28" s="20">
        <v>24</v>
      </c>
      <c r="E28" s="28">
        <v>380</v>
      </c>
      <c r="F28" s="25">
        <f t="shared" si="0"/>
        <v>9120</v>
      </c>
      <c r="G28" s="17"/>
      <c r="H28" s="15"/>
      <c r="I28" s="15"/>
    </row>
    <row r="29" spans="1:9">
      <c r="A29" s="15"/>
      <c r="B29" s="26" t="s">
        <v>45</v>
      </c>
      <c r="C29" s="27" t="s">
        <v>16</v>
      </c>
      <c r="D29" s="20">
        <v>8</v>
      </c>
      <c r="E29" s="28">
        <v>1600</v>
      </c>
      <c r="F29" s="25">
        <f t="shared" si="0"/>
        <v>12800</v>
      </c>
      <c r="G29" s="17"/>
      <c r="H29" s="15"/>
      <c r="I29" s="15"/>
    </row>
    <row r="30" spans="1:9">
      <c r="A30" s="15"/>
      <c r="B30" s="26" t="s">
        <v>21</v>
      </c>
      <c r="C30" s="27" t="s">
        <v>16</v>
      </c>
      <c r="D30" s="20">
        <v>8</v>
      </c>
      <c r="E30" s="28">
        <v>548</v>
      </c>
      <c r="F30" s="25">
        <f t="shared" si="0"/>
        <v>4384</v>
      </c>
      <c r="G30" s="17"/>
      <c r="H30" s="15"/>
      <c r="I30" s="15"/>
    </row>
    <row r="31" spans="1:9">
      <c r="A31" s="15"/>
      <c r="B31" s="26" t="s">
        <v>22</v>
      </c>
      <c r="C31" s="27" t="s">
        <v>16</v>
      </c>
      <c r="D31" s="20">
        <v>4</v>
      </c>
      <c r="E31" s="28">
        <v>3800</v>
      </c>
      <c r="F31" s="25">
        <f t="shared" si="0"/>
        <v>15200</v>
      </c>
      <c r="G31" s="17"/>
      <c r="H31" s="15"/>
      <c r="I31" s="15"/>
    </row>
    <row r="32" spans="1:9">
      <c r="A32" s="15"/>
      <c r="B32" s="26" t="s">
        <v>43</v>
      </c>
      <c r="C32" s="27" t="s">
        <v>16</v>
      </c>
      <c r="D32" s="20">
        <v>220</v>
      </c>
      <c r="E32" s="28">
        <v>850</v>
      </c>
      <c r="F32" s="25">
        <f t="shared" si="0"/>
        <v>187000</v>
      </c>
      <c r="G32" s="17"/>
      <c r="H32" s="15"/>
      <c r="I32" s="15"/>
    </row>
    <row r="33" spans="1:9" ht="90">
      <c r="A33" s="15"/>
      <c r="B33" s="26" t="s">
        <v>46</v>
      </c>
      <c r="C33" s="27"/>
      <c r="D33" s="20"/>
      <c r="E33" s="28"/>
      <c r="F33" s="25">
        <v>12000</v>
      </c>
      <c r="G33" s="17"/>
      <c r="H33" s="15"/>
      <c r="I33" s="15"/>
    </row>
    <row r="34" spans="1:9">
      <c r="A34" s="15"/>
      <c r="B34" s="26" t="s">
        <v>23</v>
      </c>
      <c r="C34" s="27" t="s">
        <v>17</v>
      </c>
      <c r="D34" s="20">
        <v>476</v>
      </c>
      <c r="E34" s="28">
        <v>50</v>
      </c>
      <c r="F34" s="25">
        <f t="shared" si="0"/>
        <v>23800</v>
      </c>
      <c r="G34" s="17"/>
      <c r="H34" s="15"/>
      <c r="I34" s="15"/>
    </row>
    <row r="35" spans="1:9" ht="15.75">
      <c r="A35" s="6"/>
      <c r="B35" s="7" t="s">
        <v>10</v>
      </c>
      <c r="C35" s="21"/>
      <c r="D35" s="20"/>
      <c r="E35" s="15"/>
      <c r="F35" s="25">
        <f>SUM(F22:F34)</f>
        <v>436634</v>
      </c>
      <c r="G35" s="17"/>
      <c r="H35" s="15"/>
      <c r="I35" s="15"/>
    </row>
    <row r="36" spans="1:9" ht="30.75" customHeight="1">
      <c r="A36" s="6"/>
      <c r="B36" s="7" t="s">
        <v>14</v>
      </c>
      <c r="C36" s="21"/>
      <c r="D36" s="20"/>
      <c r="E36" s="15"/>
      <c r="F36" s="16">
        <v>10000</v>
      </c>
      <c r="G36" s="17"/>
      <c r="H36" s="15"/>
      <c r="I36" s="15"/>
    </row>
    <row r="37" spans="1:9" ht="15.75">
      <c r="A37" s="6"/>
      <c r="B37" s="7" t="s">
        <v>11</v>
      </c>
      <c r="C37" s="21"/>
      <c r="D37" s="20"/>
      <c r="E37" s="15"/>
      <c r="F37" s="25">
        <f>F20+F35+F36</f>
        <v>599455.9</v>
      </c>
      <c r="G37" s="17"/>
      <c r="H37" s="15"/>
      <c r="I37" s="15"/>
    </row>
    <row r="40" spans="1:9">
      <c r="F40" s="29"/>
    </row>
  </sheetData>
  <mergeCells count="2">
    <mergeCell ref="D1:F1"/>
    <mergeCell ref="G1:I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Mary</cp:lastModifiedBy>
  <cp:lastPrinted>2016-09-24T18:37:54Z</cp:lastPrinted>
  <dcterms:created xsi:type="dcterms:W3CDTF">2016-09-21T11:18:44Z</dcterms:created>
  <dcterms:modified xsi:type="dcterms:W3CDTF">2017-02-28T12:17:37Z</dcterms:modified>
</cp:coreProperties>
</file>