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3"/>
  <workbookPr/>
  <mc:AlternateContent xmlns:mc="http://schemas.openxmlformats.org/markup-compatibility/2006">
    <mc:Choice Requires="x15">
      <x15ac:absPath xmlns:x15ac="http://schemas.microsoft.com/office/spreadsheetml/2010/11/ac" url="/var/mobile/Containers/Data/Application/A881B1C0-1B64-462B-A50F-7B22CD359278/Library/Caches/SideLoading/"/>
    </mc:Choice>
  </mc:AlternateContent>
  <xr:revisionPtr revIDLastSave="131" documentId="8_{61EDB0BA-E546-CD41-866C-1AA2E29B8D13}" xr6:coauthVersionLast="47" xr6:coauthVersionMax="47" xr10:uidLastSave="{232E5D23-4E7A-2A40-8396-D9741034CB48}"/>
  <bookViews>
    <workbookView xWindow="0" yWindow="0" windowWidth="16416" windowHeight="5916" xr2:uid="{00000000-000D-0000-FFFF-FFFF00000000}"/>
  </bookViews>
  <sheets>
    <sheet name="Бюджет проєкту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3" i="1"/>
  <c r="F9" i="1"/>
  <c r="F11" i="1"/>
  <c r="F55" i="1"/>
  <c r="F6" i="1"/>
  <c r="F47" i="1"/>
  <c r="F19" i="1"/>
  <c r="F18" i="1"/>
  <c r="F17" i="1"/>
  <c r="F16" i="1"/>
  <c r="F5" i="1"/>
  <c r="F7" i="1"/>
  <c r="F8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51" i="1"/>
  <c r="F53" i="1"/>
  <c r="F52" i="1"/>
  <c r="F10" i="1"/>
</calcChain>
</file>

<file path=xl/sharedStrings.xml><?xml version="1.0" encoding="utf-8"?>
<sst xmlns="http://schemas.openxmlformats.org/spreadsheetml/2006/main" count="103" uniqueCount="54">
  <si>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</si>
  <si>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</si>
  <si>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</si>
  <si>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</si>
  <si>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</si>
  <si>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</si>
  <si>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</si>
  <si>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</si>
  <si>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</si>
  <si>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r>
      <rPr>
        <i/>
        <sz val="14"/>
        <rFont val="Century Gothic"/>
        <family val="2"/>
        <charset val="204"/>
      </rPr>
      <t xml:space="preserve">Пропозиція автора проекту у частині, повноважень
</t>
    </r>
    <r>
      <rPr>
        <b/>
        <i/>
        <sz val="14"/>
        <rFont val="Century Gothic"/>
        <family val="2"/>
        <charset val="204"/>
      </rPr>
      <t>департаменту нформаційних технологій</t>
    </r>
  </si>
  <si>
    <r>
      <rPr>
        <i/>
        <sz val="14"/>
        <rFont val="Century Gothic"/>
        <family val="2"/>
        <charset val="204"/>
      </rPr>
      <t xml:space="preserve">Пропозиція автора проекту у частині, повноважень
</t>
    </r>
    <r>
      <rPr>
        <b/>
        <i/>
        <sz val="14"/>
        <rFont val="Century Gothic"/>
        <family val="2"/>
        <charset val="204"/>
      </rPr>
      <t>департаменту благоустрою</t>
    </r>
  </si>
  <si>
    <t>Всього коштів за проєктом:</t>
  </si>
  <si>
    <t>шт.</t>
  </si>
  <si>
    <t>Метал для стовпів, ворота, калітки</t>
  </si>
  <si>
    <t>Послуги встановлення огорожі</t>
  </si>
  <si>
    <t>Асфальтування та ремонт дороги на прибудинковій территорії</t>
  </si>
  <si>
    <t>Комплект кріплення для огорожі</t>
  </si>
  <si>
    <t>Бетонування стовпів під огорожу</t>
  </si>
  <si>
    <t>Секція огорожі (паркан) 2.03м*2.5м</t>
  </si>
  <si>
    <t>5 Мп IP видеокамера Hikvision DS-2CD3356G2-IS</t>
  </si>
  <si>
    <t>Карта пам’яті 64 Гб</t>
  </si>
  <si>
    <t>Кронштейн (пятка) увеличенная</t>
  </si>
  <si>
    <t>Кронштейн для установки камеры на столб SUS</t>
  </si>
  <si>
    <t>УЗЕЛ-Бокс с наполнением, с коммутатором, БП и системой
сигнализации, полный</t>
  </si>
  <si>
    <t>Витая пара уличная UTP (м) - не экран., черный, уличный
кабель, OK-Net</t>
  </si>
  <si>
    <t>Силовой ВВГ 3*1,5 кабель (м.)</t>
  </si>
  <si>
    <t>Монтажный комплект (шт.)</t>
  </si>
  <si>
    <t>Налаштування підключення вузлів відеоспостереження до
міських агрегаційних вузлів відеоспостереження міста</t>
  </si>
  <si>
    <t>Монтаж кабельных линий</t>
  </si>
  <si>
    <t>Монтаж вузла відеоспостереження</t>
  </si>
  <si>
    <t>Встановлення камери відеоспостереження на опорі (оглядовоi)</t>
  </si>
  <si>
    <t>Предварительный выезд и осмотр мест для установки
оборудования в одном населенном пункте</t>
  </si>
  <si>
    <t>Оптичний кабель самонесучий з двома мідними провідниками, 4
волокна</t>
  </si>
  <si>
    <t>Крюк К 12</t>
  </si>
  <si>
    <t>Натяжитель ASM-7</t>
  </si>
  <si>
    <t>Скрепа BCS-20 ,нержавеющая с зубьями</t>
  </si>
  <si>
    <t>Лента крепежная 201-20х0,7 бухта 50 м п</t>
  </si>
  <si>
    <t>Бірки маркувальні</t>
  </si>
  <si>
    <t>Муфта оптична для зварювання FOSC</t>
  </si>
  <si>
    <t>Оптический терминал ONU</t>
  </si>
  <si>
    <t>Блок живленя абонентського терміналу</t>
  </si>
  <si>
    <t>Патчкорд оптичний SC/UPC, 3 м</t>
  </si>
  <si>
    <t>Патч-корд 1 м cat. 5e UTP</t>
  </si>
  <si>
    <t>Монтажный комплект</t>
  </si>
  <si>
    <t>Кабель, що пiдвiшується на опорах стовпової лiнiї, маса 1 м
до 2 кг (Прокладання кабелю ОПТ 4А4 (1х4+2)-4</t>
  </si>
  <si>
    <t>Монтаж комплектів кріплення (Затискач натяжний ASM-7 - 2
од, Траверса монтажная ТS-500/1000 - 1 од, Бірки
маркувальні з розрахунку на одну опору)</t>
  </si>
  <si>
    <t>Монтаж кабельної шафи на стовп (Демонтаж/Монтаж, при
виконанані робіт введеня кабелів та зварюванні волокон)</t>
  </si>
  <si>
    <t>Монтаж абонентського терміналу ONU GEPON</t>
  </si>
  <si>
    <t>Монтаж кінцевого пристрою (оптичного пристрою)</t>
  </si>
  <si>
    <t>Вимiрювання оптичних параметрів волоконного оптичного
кабелю рефлектометром на кабельному майданчику з однієї
сторони (вхідний контроль)</t>
  </si>
  <si>
    <t>Установка оптического бокса на высоте более 3 м.</t>
  </si>
  <si>
    <t>Спеціалізований жорсткий диск 6Тb Sata3 64Mb (шт.)</t>
  </si>
  <si>
    <t xml:space="preserve">Ip відеореестратор Hikvision DS-7716NI-I4(B) </t>
  </si>
  <si>
    <t>Антивандальна шафа у підїзд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</si>
</sst>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b/>
      <i/>
      <sz val="14"/>
      <name val="Century Gothic"/>
      <family val="2"/>
      <charset val="204"/>
    </font>
    <font>
      <i/>
      <sz val="14"/>
      <name val="Century Gothic"/>
      <family val="2"/>
      <charset val="204"/>
    </font>
    <font>
      <sz val="12"/>
      <color theme="1"/>
      <name val="Times New Roman"/>
      <family val="1"/>
      <charset val="204"/>
    </font>
    <font>
      <sz val="14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2" fontId="3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abSelected="1" topLeftCell="B37" zoomScale="70" zoomScaleNormal="70" workbookViewId="0">
      <selection activeCell="B41" sqref="B41"/>
    </sheetView>
  </sheetViews>
  <sheetFormatPr defaultColWidth="9.14453125" defaultRowHeight="17.25" x14ac:dyDescent="0.2"/>
  <cols>
    <col min="1" max="1" width="5.91796875" style="1" customWidth="1"/>
    <col min="2" max="2" width="98.06640625" style="1" customWidth="1"/>
    <col min="3" max="3" width="15.6015625" style="1" customWidth="1"/>
    <col min="4" max="4" width="14.66015625" style="1" customWidth="1"/>
    <col min="5" max="5" width="18.6953125" style="1" customWidth="1"/>
    <col min="6" max="6" width="16.54296875" style="1" customWidth="1"/>
    <col min="7" max="16384" width="9.14453125" style="1"/>
  </cols>
  <sheetData>
    <row r="1" spans="1:6" ht="36" customHeight="1" x14ac:dyDescent="0.2">
      <c r="A1" s="12" t="s">
        <v>10</v>
      </c>
      <c r="B1" s="24"/>
      <c r="C1" s="24"/>
      <c r="D1" s="24"/>
      <c r="E1" s="24"/>
      <c r="F1" s="25"/>
    </row>
    <row r="2" spans="1:6" ht="34.5" x14ac:dyDescent="0.2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6" x14ac:dyDescent="0.2">
      <c r="A3" s="4">
        <v>1</v>
      </c>
      <c r="B3" s="9" t="s">
        <v>18</v>
      </c>
      <c r="C3" s="9">
        <v>80</v>
      </c>
      <c r="D3" s="9" t="s">
        <v>12</v>
      </c>
      <c r="E3" s="10">
        <v>2500</v>
      </c>
      <c r="F3" s="10">
        <f t="shared" ref="F3:F4" si="0">C3*E3</f>
        <v>200000</v>
      </c>
    </row>
    <row r="4" spans="1:6" x14ac:dyDescent="0.2">
      <c r="A4" s="4">
        <v>2</v>
      </c>
      <c r="B4" s="9" t="s">
        <v>13</v>
      </c>
      <c r="C4" s="9">
        <v>1</v>
      </c>
      <c r="D4" s="9" t="s">
        <v>12</v>
      </c>
      <c r="E4" s="10">
        <v>100000</v>
      </c>
      <c r="F4" s="10">
        <f t="shared" si="0"/>
        <v>100000</v>
      </c>
    </row>
    <row r="5" spans="1:6" x14ac:dyDescent="0.2">
      <c r="A5" s="4">
        <v>3</v>
      </c>
      <c r="B5" s="9" t="s">
        <v>14</v>
      </c>
      <c r="C5" s="9">
        <v>1</v>
      </c>
      <c r="D5" s="9" t="s">
        <v>12</v>
      </c>
      <c r="E5" s="10">
        <v>60000</v>
      </c>
      <c r="F5" s="10">
        <f>E5*C5</f>
        <v>60000</v>
      </c>
    </row>
    <row r="6" spans="1:6" x14ac:dyDescent="0.2">
      <c r="A6" s="4">
        <v>4</v>
      </c>
      <c r="B6" s="4" t="s">
        <v>15</v>
      </c>
      <c r="C6" s="4">
        <v>1</v>
      </c>
      <c r="D6" s="4" t="s">
        <v>12</v>
      </c>
      <c r="E6" s="4">
        <v>700000</v>
      </c>
      <c r="F6" s="4">
        <f>E6*C5</f>
        <v>700000</v>
      </c>
    </row>
    <row r="7" spans="1:6" x14ac:dyDescent="0.2">
      <c r="A7" s="4">
        <v>5</v>
      </c>
      <c r="B7" s="9" t="s">
        <v>16</v>
      </c>
      <c r="C7" s="9">
        <v>550</v>
      </c>
      <c r="D7" s="9" t="s">
        <v>12</v>
      </c>
      <c r="E7" s="10">
        <v>25</v>
      </c>
      <c r="F7" s="10">
        <f>C7*E7</f>
        <v>13750</v>
      </c>
    </row>
    <row r="8" spans="1:6" x14ac:dyDescent="0.2">
      <c r="A8" s="4">
        <v>6</v>
      </c>
      <c r="B8" s="9" t="s">
        <v>17</v>
      </c>
      <c r="C8" s="9">
        <v>1</v>
      </c>
      <c r="D8" s="9" t="s">
        <v>12</v>
      </c>
      <c r="E8" s="10">
        <v>10000</v>
      </c>
      <c r="F8" s="10">
        <f>C8*E8</f>
        <v>10000</v>
      </c>
    </row>
    <row r="9" spans="1:6" x14ac:dyDescent="0.2">
      <c r="A9" s="15" t="s">
        <v>6</v>
      </c>
      <c r="B9" s="16"/>
      <c r="C9" s="16"/>
      <c r="D9" s="16"/>
      <c r="E9" s="17"/>
      <c r="F9" s="5">
        <f>SUM(F3:F8)</f>
        <v>1083750</v>
      </c>
    </row>
    <row r="10" spans="1:6" x14ac:dyDescent="0.2">
      <c r="A10" s="18" t="s">
        <v>8</v>
      </c>
      <c r="B10" s="19"/>
      <c r="C10" s="19"/>
      <c r="D10" s="19"/>
      <c r="E10" s="20"/>
      <c r="F10" s="5">
        <f>F11-F9</f>
        <v>108375</v>
      </c>
    </row>
    <row r="11" spans="1:6" ht="18" x14ac:dyDescent="0.2">
      <c r="A11" s="21" t="s">
        <v>5</v>
      </c>
      <c r="B11" s="22"/>
      <c r="C11" s="22"/>
      <c r="D11" s="22"/>
      <c r="E11" s="23"/>
      <c r="F11" s="6">
        <f>F9*1.1</f>
        <v>1192125</v>
      </c>
    </row>
    <row r="12" spans="1:6" ht="18" x14ac:dyDescent="0.2">
      <c r="A12" s="7"/>
      <c r="B12" s="7"/>
      <c r="C12" s="7"/>
      <c r="D12" s="7"/>
      <c r="E12" s="7"/>
      <c r="F12" s="8"/>
    </row>
    <row r="13" spans="1:6" ht="18" x14ac:dyDescent="0.2">
      <c r="A13" s="7"/>
      <c r="B13" s="7"/>
      <c r="C13" s="7"/>
      <c r="D13" s="7"/>
      <c r="E13" s="7"/>
      <c r="F13" s="8"/>
    </row>
    <row r="14" spans="1:6" ht="36" customHeight="1" x14ac:dyDescent="0.2">
      <c r="A14" s="12" t="s">
        <v>9</v>
      </c>
      <c r="B14" s="13"/>
      <c r="C14" s="13"/>
      <c r="D14" s="13"/>
      <c r="E14" s="13"/>
      <c r="F14" s="14"/>
    </row>
    <row r="15" spans="1:6" ht="34.5" x14ac:dyDescent="0.2">
      <c r="A15" s="2" t="s">
        <v>0</v>
      </c>
      <c r="B15" s="3" t="s">
        <v>4</v>
      </c>
      <c r="C15" s="3" t="s">
        <v>2</v>
      </c>
      <c r="D15" s="3" t="s">
        <v>7</v>
      </c>
      <c r="E15" s="3" t="s">
        <v>1</v>
      </c>
      <c r="F15" s="3" t="s">
        <v>3</v>
      </c>
    </row>
    <row r="16" spans="1:6" x14ac:dyDescent="0.2">
      <c r="A16" s="4">
        <v>1</v>
      </c>
      <c r="B16" s="9" t="s">
        <v>19</v>
      </c>
      <c r="C16" s="9">
        <v>7</v>
      </c>
      <c r="D16" s="9" t="s">
        <v>12</v>
      </c>
      <c r="E16" s="10">
        <v>7672</v>
      </c>
      <c r="F16" s="10">
        <f>E16*C16</f>
        <v>53704</v>
      </c>
    </row>
    <row r="17" spans="1:6" x14ac:dyDescent="0.2">
      <c r="A17" s="4">
        <v>2</v>
      </c>
      <c r="B17" s="9" t="s">
        <v>20</v>
      </c>
      <c r="C17" s="9">
        <v>7</v>
      </c>
      <c r="D17" s="9" t="s">
        <v>12</v>
      </c>
      <c r="E17" s="10">
        <v>980</v>
      </c>
      <c r="F17" s="10">
        <f>E17*C17</f>
        <v>6860</v>
      </c>
    </row>
    <row r="18" spans="1:6" x14ac:dyDescent="0.2">
      <c r="A18" s="4">
        <v>3</v>
      </c>
      <c r="B18" s="9" t="s">
        <v>21</v>
      </c>
      <c r="C18" s="9">
        <v>7</v>
      </c>
      <c r="D18" s="9" t="s">
        <v>12</v>
      </c>
      <c r="E18" s="10">
        <v>602</v>
      </c>
      <c r="F18" s="10">
        <f>SUM(E18*C18)</f>
        <v>4214</v>
      </c>
    </row>
    <row r="19" spans="1:6" x14ac:dyDescent="0.2">
      <c r="A19" s="4">
        <v>4</v>
      </c>
      <c r="B19" s="9" t="s">
        <v>22</v>
      </c>
      <c r="C19" s="9">
        <v>7</v>
      </c>
      <c r="D19" s="9" t="s">
        <v>12</v>
      </c>
      <c r="E19" s="10">
        <v>952</v>
      </c>
      <c r="F19" s="10">
        <f>E19*C19</f>
        <v>6664</v>
      </c>
    </row>
    <row r="20" spans="1:6" ht="33.75" x14ac:dyDescent="0.2">
      <c r="A20" s="4">
        <v>5</v>
      </c>
      <c r="B20" s="9" t="s">
        <v>23</v>
      </c>
      <c r="C20" s="9">
        <v>3</v>
      </c>
      <c r="D20" s="9" t="s">
        <v>12</v>
      </c>
      <c r="E20" s="10">
        <v>10360</v>
      </c>
      <c r="F20" s="10">
        <f t="shared" ref="F20:F46" si="1">C20*E20</f>
        <v>31080</v>
      </c>
    </row>
    <row r="21" spans="1:6" ht="33.75" x14ac:dyDescent="0.2">
      <c r="A21" s="4">
        <v>6</v>
      </c>
      <c r="B21" s="9" t="s">
        <v>24</v>
      </c>
      <c r="C21" s="9">
        <v>60</v>
      </c>
      <c r="D21" s="9" t="s">
        <v>12</v>
      </c>
      <c r="E21" s="10">
        <v>11</v>
      </c>
      <c r="F21" s="10">
        <f t="shared" si="1"/>
        <v>660</v>
      </c>
    </row>
    <row r="22" spans="1:6" x14ac:dyDescent="0.2">
      <c r="A22" s="4">
        <v>7</v>
      </c>
      <c r="B22" s="9" t="s">
        <v>25</v>
      </c>
      <c r="C22" s="9">
        <v>25</v>
      </c>
      <c r="D22" s="9" t="s">
        <v>12</v>
      </c>
      <c r="E22" s="10">
        <v>14.9</v>
      </c>
      <c r="F22" s="10">
        <f t="shared" si="1"/>
        <v>372.5</v>
      </c>
    </row>
    <row r="23" spans="1:6" x14ac:dyDescent="0.2">
      <c r="A23" s="4">
        <v>8</v>
      </c>
      <c r="B23" s="9" t="s">
        <v>26</v>
      </c>
      <c r="C23" s="9">
        <v>4</v>
      </c>
      <c r="D23" s="9" t="s">
        <v>12</v>
      </c>
      <c r="E23" s="10">
        <v>540</v>
      </c>
      <c r="F23" s="10">
        <f t="shared" si="1"/>
        <v>2160</v>
      </c>
    </row>
    <row r="24" spans="1:6" ht="33.75" x14ac:dyDescent="0.2">
      <c r="A24" s="4">
        <v>9</v>
      </c>
      <c r="B24" s="9" t="s">
        <v>27</v>
      </c>
      <c r="C24" s="9">
        <v>3</v>
      </c>
      <c r="D24" s="9" t="s">
        <v>12</v>
      </c>
      <c r="E24" s="10">
        <v>7944.35</v>
      </c>
      <c r="F24" s="10">
        <f t="shared" si="1"/>
        <v>23833.050000000003</v>
      </c>
    </row>
    <row r="25" spans="1:6" x14ac:dyDescent="0.2">
      <c r="A25" s="4">
        <v>10</v>
      </c>
      <c r="B25" s="9" t="s">
        <v>28</v>
      </c>
      <c r="C25" s="9">
        <v>85</v>
      </c>
      <c r="D25" s="9" t="s">
        <v>12</v>
      </c>
      <c r="E25" s="10">
        <v>22.39</v>
      </c>
      <c r="F25" s="10">
        <f t="shared" si="1"/>
        <v>1903.15</v>
      </c>
    </row>
    <row r="26" spans="1:6" x14ac:dyDescent="0.2">
      <c r="A26" s="4">
        <v>11</v>
      </c>
      <c r="B26" s="9" t="s">
        <v>29</v>
      </c>
      <c r="C26" s="9">
        <v>4</v>
      </c>
      <c r="D26" s="9" t="s">
        <v>12</v>
      </c>
      <c r="E26" s="10">
        <v>5921.12</v>
      </c>
      <c r="F26" s="10">
        <f t="shared" si="1"/>
        <v>23684.48</v>
      </c>
    </row>
    <row r="27" spans="1:6" x14ac:dyDescent="0.2">
      <c r="A27" s="4">
        <v>12</v>
      </c>
      <c r="B27" s="9" t="s">
        <v>30</v>
      </c>
      <c r="C27" s="9">
        <v>7</v>
      </c>
      <c r="D27" s="9" t="s">
        <v>12</v>
      </c>
      <c r="E27" s="10">
        <v>4200</v>
      </c>
      <c r="F27" s="10">
        <f t="shared" si="1"/>
        <v>29400</v>
      </c>
    </row>
    <row r="28" spans="1:6" ht="33.75" x14ac:dyDescent="0.2">
      <c r="A28" s="4">
        <v>13</v>
      </c>
      <c r="B28" s="9" t="s">
        <v>31</v>
      </c>
      <c r="C28" s="9">
        <v>1</v>
      </c>
      <c r="D28" s="9" t="s">
        <v>12</v>
      </c>
      <c r="E28" s="10">
        <v>3500</v>
      </c>
      <c r="F28" s="10">
        <f t="shared" si="1"/>
        <v>3500</v>
      </c>
    </row>
    <row r="29" spans="1:6" ht="33.75" x14ac:dyDescent="0.2">
      <c r="A29" s="4">
        <v>14</v>
      </c>
      <c r="B29" s="9" t="s">
        <v>32</v>
      </c>
      <c r="C29" s="9">
        <v>450</v>
      </c>
      <c r="D29" s="9" t="s">
        <v>12</v>
      </c>
      <c r="E29" s="10">
        <v>38.19</v>
      </c>
      <c r="F29" s="10">
        <f t="shared" si="1"/>
        <v>17185.5</v>
      </c>
    </row>
    <row r="30" spans="1:6" x14ac:dyDescent="0.2">
      <c r="A30" s="4">
        <v>15</v>
      </c>
      <c r="B30" s="9" t="s">
        <v>33</v>
      </c>
      <c r="C30" s="9">
        <v>14</v>
      </c>
      <c r="D30" s="9" t="s">
        <v>12</v>
      </c>
      <c r="E30" s="10">
        <v>43.5</v>
      </c>
      <c r="F30" s="10">
        <f t="shared" si="1"/>
        <v>609</v>
      </c>
    </row>
    <row r="31" spans="1:6" x14ac:dyDescent="0.2">
      <c r="A31" s="4">
        <v>16</v>
      </c>
      <c r="B31" s="9" t="s">
        <v>34</v>
      </c>
      <c r="C31" s="9">
        <v>28</v>
      </c>
      <c r="D31" s="9" t="s">
        <v>12</v>
      </c>
      <c r="E31" s="10">
        <v>137.22</v>
      </c>
      <c r="F31" s="10">
        <f t="shared" si="1"/>
        <v>3842.16</v>
      </c>
    </row>
    <row r="32" spans="1:6" x14ac:dyDescent="0.2">
      <c r="A32" s="4">
        <v>17</v>
      </c>
      <c r="B32" s="9" t="s">
        <v>35</v>
      </c>
      <c r="C32" s="9">
        <v>25</v>
      </c>
      <c r="D32" s="9" t="s">
        <v>12</v>
      </c>
      <c r="E32" s="10">
        <v>6.84</v>
      </c>
      <c r="F32" s="10">
        <f t="shared" si="1"/>
        <v>171</v>
      </c>
    </row>
    <row r="33" spans="1:6" x14ac:dyDescent="0.2">
      <c r="A33" s="4">
        <v>18</v>
      </c>
      <c r="B33" s="9" t="s">
        <v>36</v>
      </c>
      <c r="C33" s="9">
        <v>1</v>
      </c>
      <c r="D33" s="9" t="s">
        <v>12</v>
      </c>
      <c r="E33" s="10">
        <v>830</v>
      </c>
      <c r="F33" s="10">
        <f t="shared" si="1"/>
        <v>830</v>
      </c>
    </row>
    <row r="34" spans="1:6" x14ac:dyDescent="0.2">
      <c r="A34" s="4">
        <v>19</v>
      </c>
      <c r="B34" s="9" t="s">
        <v>37</v>
      </c>
      <c r="C34" s="9">
        <v>14</v>
      </c>
      <c r="D34" s="9" t="s">
        <v>12</v>
      </c>
      <c r="E34" s="10">
        <v>3.02</v>
      </c>
      <c r="F34" s="10">
        <f t="shared" si="1"/>
        <v>42.28</v>
      </c>
    </row>
    <row r="35" spans="1:6" x14ac:dyDescent="0.2">
      <c r="A35" s="4">
        <v>20</v>
      </c>
      <c r="B35" s="9" t="s">
        <v>38</v>
      </c>
      <c r="C35" s="9">
        <v>1</v>
      </c>
      <c r="D35" s="9" t="s">
        <v>12</v>
      </c>
      <c r="E35" s="10">
        <v>1784.8</v>
      </c>
      <c r="F35" s="10">
        <f t="shared" si="1"/>
        <v>1784.8</v>
      </c>
    </row>
    <row r="36" spans="1:6" x14ac:dyDescent="0.2">
      <c r="A36" s="4">
        <v>21</v>
      </c>
      <c r="B36" s="9" t="s">
        <v>39</v>
      </c>
      <c r="C36" s="9">
        <v>3</v>
      </c>
      <c r="D36" s="9" t="s">
        <v>12</v>
      </c>
      <c r="E36" s="10">
        <v>460.53</v>
      </c>
      <c r="F36" s="10">
        <f t="shared" si="1"/>
        <v>1381.59</v>
      </c>
    </row>
    <row r="37" spans="1:6" x14ac:dyDescent="0.2">
      <c r="A37" s="4">
        <v>22</v>
      </c>
      <c r="B37" s="9" t="s">
        <v>40</v>
      </c>
      <c r="C37" s="9">
        <v>3</v>
      </c>
      <c r="D37" s="9" t="s">
        <v>12</v>
      </c>
      <c r="E37" s="10">
        <v>84</v>
      </c>
      <c r="F37" s="10">
        <f t="shared" si="1"/>
        <v>252</v>
      </c>
    </row>
    <row r="38" spans="1:6" x14ac:dyDescent="0.2">
      <c r="A38" s="4">
        <v>23</v>
      </c>
      <c r="B38" s="9" t="s">
        <v>41</v>
      </c>
      <c r="C38" s="9">
        <v>3</v>
      </c>
      <c r="D38" s="9" t="s">
        <v>12</v>
      </c>
      <c r="E38" s="10">
        <v>159.94999999999999</v>
      </c>
      <c r="F38" s="10">
        <f t="shared" si="1"/>
        <v>479.84999999999997</v>
      </c>
    </row>
    <row r="39" spans="1:6" x14ac:dyDescent="0.2">
      <c r="A39" s="4">
        <v>24</v>
      </c>
      <c r="B39" s="9" t="s">
        <v>42</v>
      </c>
      <c r="C39" s="9">
        <v>3</v>
      </c>
      <c r="D39" s="9" t="s">
        <v>12</v>
      </c>
      <c r="E39" s="10">
        <v>19.71</v>
      </c>
      <c r="F39" s="10">
        <f t="shared" si="1"/>
        <v>59.13</v>
      </c>
    </row>
    <row r="40" spans="1:6" x14ac:dyDescent="0.2">
      <c r="A40" s="4">
        <v>25</v>
      </c>
      <c r="B40" s="9" t="s">
        <v>43</v>
      </c>
      <c r="C40" s="9">
        <v>1</v>
      </c>
      <c r="D40" s="9" t="s">
        <v>12</v>
      </c>
      <c r="E40" s="10">
        <v>540</v>
      </c>
      <c r="F40" s="10">
        <f t="shared" si="1"/>
        <v>540</v>
      </c>
    </row>
    <row r="41" spans="1:6" ht="33.75" x14ac:dyDescent="0.2">
      <c r="A41" s="4">
        <v>26</v>
      </c>
      <c r="B41" s="9" t="s">
        <v>44</v>
      </c>
      <c r="C41" s="9">
        <v>450</v>
      </c>
      <c r="D41" s="9" t="s">
        <v>12</v>
      </c>
      <c r="E41" s="10">
        <v>31.35</v>
      </c>
      <c r="F41" s="10">
        <f t="shared" si="1"/>
        <v>14107.5</v>
      </c>
    </row>
    <row r="42" spans="1:6" ht="51" x14ac:dyDescent="0.2">
      <c r="A42" s="4">
        <v>27</v>
      </c>
      <c r="B42" s="9" t="s">
        <v>45</v>
      </c>
      <c r="C42" s="9">
        <v>14</v>
      </c>
      <c r="D42" s="9" t="s">
        <v>12</v>
      </c>
      <c r="E42" s="10">
        <v>232.06</v>
      </c>
      <c r="F42" s="10">
        <f t="shared" si="1"/>
        <v>3248.84</v>
      </c>
    </row>
    <row r="43" spans="1:6" ht="33.75" x14ac:dyDescent="0.2">
      <c r="A43" s="4">
        <v>28</v>
      </c>
      <c r="B43" s="9" t="s">
        <v>46</v>
      </c>
      <c r="C43" s="9">
        <v>7</v>
      </c>
      <c r="D43" s="9" t="s">
        <v>12</v>
      </c>
      <c r="E43" s="10">
        <v>2235.64</v>
      </c>
      <c r="F43" s="10">
        <f t="shared" si="1"/>
        <v>15649.48</v>
      </c>
    </row>
    <row r="44" spans="1:6" x14ac:dyDescent="0.2">
      <c r="A44" s="4">
        <v>29</v>
      </c>
      <c r="B44" s="9" t="s">
        <v>47</v>
      </c>
      <c r="C44" s="9">
        <v>3</v>
      </c>
      <c r="D44" s="9" t="s">
        <v>12</v>
      </c>
      <c r="E44" s="10">
        <v>113.16</v>
      </c>
      <c r="F44" s="10">
        <f t="shared" si="1"/>
        <v>339.48</v>
      </c>
    </row>
    <row r="45" spans="1:6" x14ac:dyDescent="0.2">
      <c r="A45" s="4">
        <v>30</v>
      </c>
      <c r="B45" s="9" t="s">
        <v>48</v>
      </c>
      <c r="C45" s="9">
        <v>3</v>
      </c>
      <c r="D45" s="9" t="s">
        <v>12</v>
      </c>
      <c r="E45" s="10">
        <v>427.33</v>
      </c>
      <c r="F45" s="10">
        <f t="shared" si="1"/>
        <v>1281.99</v>
      </c>
    </row>
    <row r="46" spans="1:6" ht="51" x14ac:dyDescent="0.2">
      <c r="A46" s="4">
        <v>31</v>
      </c>
      <c r="B46" s="9" t="s">
        <v>49</v>
      </c>
      <c r="C46" s="9">
        <v>1</v>
      </c>
      <c r="D46" s="9" t="s">
        <v>12</v>
      </c>
      <c r="E46" s="10">
        <v>475.26</v>
      </c>
      <c r="F46" s="10">
        <f t="shared" si="1"/>
        <v>475.26</v>
      </c>
    </row>
    <row r="47" spans="1:6" x14ac:dyDescent="0.2">
      <c r="A47" s="4">
        <v>32</v>
      </c>
      <c r="B47" s="9" t="s">
        <v>50</v>
      </c>
      <c r="C47" s="9">
        <v>7</v>
      </c>
      <c r="D47" s="9" t="s">
        <v>12</v>
      </c>
      <c r="E47" s="10">
        <v>500</v>
      </c>
      <c r="F47" s="10">
        <f t="shared" ref="F47" si="2">C47*E47</f>
        <v>3500</v>
      </c>
    </row>
    <row r="48" spans="1:6" x14ac:dyDescent="0.2">
      <c r="A48" s="4">
        <v>33</v>
      </c>
      <c r="B48" s="9" t="s">
        <v>51</v>
      </c>
      <c r="C48" s="9">
        <v>1</v>
      </c>
      <c r="D48" s="9" t="s">
        <v>12</v>
      </c>
      <c r="E48" s="10">
        <v>8680</v>
      </c>
      <c r="F48" s="10">
        <v>8680</v>
      </c>
    </row>
    <row r="49" spans="1:6" x14ac:dyDescent="0.2">
      <c r="A49" s="4">
        <v>34</v>
      </c>
      <c r="B49" s="9" t="s">
        <v>52</v>
      </c>
      <c r="C49" s="9">
        <v>1</v>
      </c>
      <c r="D49" s="9" t="s">
        <v>12</v>
      </c>
      <c r="E49" s="10">
        <v>13384</v>
      </c>
      <c r="F49" s="10">
        <v>13384</v>
      </c>
    </row>
    <row r="50" spans="1:6" x14ac:dyDescent="0.2">
      <c r="A50" s="4">
        <v>35</v>
      </c>
      <c r="B50" s="9" t="s">
        <v>53</v>
      </c>
      <c r="C50" s="9">
        <v>1</v>
      </c>
      <c r="D50" s="9" t="s">
        <v>12</v>
      </c>
      <c r="E50" s="10">
        <v>2800</v>
      </c>
      <c r="F50" s="10">
        <v>2800</v>
      </c>
    </row>
    <row r="51" spans="1:6" x14ac:dyDescent="0.2">
      <c r="A51" s="15" t="s">
        <v>6</v>
      </c>
      <c r="B51" s="16"/>
      <c r="C51" s="16"/>
      <c r="D51" s="16"/>
      <c r="E51" s="17"/>
      <c r="F51" s="5">
        <f>SUM(F16:F50)</f>
        <v>278679.04000000004</v>
      </c>
    </row>
    <row r="52" spans="1:6" ht="16.899999999999999" customHeight="1" x14ac:dyDescent="0.2">
      <c r="A52" s="18" t="s">
        <v>8</v>
      </c>
      <c r="B52" s="19"/>
      <c r="C52" s="19"/>
      <c r="D52" s="19"/>
      <c r="E52" s="20"/>
      <c r="F52" s="5">
        <f>F53-F51</f>
        <v>27867.904000000039</v>
      </c>
    </row>
    <row r="53" spans="1:6" ht="18" x14ac:dyDescent="0.2">
      <c r="A53" s="21" t="s">
        <v>5</v>
      </c>
      <c r="B53" s="22"/>
      <c r="C53" s="22"/>
      <c r="D53" s="22"/>
      <c r="E53" s="23"/>
      <c r="F53" s="6">
        <f>F51*1.1</f>
        <v>306546.94400000008</v>
      </c>
    </row>
    <row r="54" spans="1:6" x14ac:dyDescent="0.2">
      <c r="A54" s="29"/>
      <c r="B54" s="30"/>
      <c r="C54" s="30"/>
      <c r="D54" s="30"/>
      <c r="E54" s="30"/>
      <c r="F54" s="31"/>
    </row>
    <row r="55" spans="1:6" x14ac:dyDescent="0.2">
      <c r="A55" s="26" t="s">
        <v>11</v>
      </c>
      <c r="B55" s="27"/>
      <c r="C55" s="27"/>
      <c r="D55" s="27"/>
      <c r="E55" s="28"/>
      <c r="F55" s="11">
        <f>F53+F11</f>
        <v>1498671.9440000001</v>
      </c>
    </row>
  </sheetData>
  <mergeCells count="10">
    <mergeCell ref="A54:F54"/>
    <mergeCell ref="A55:E55"/>
    <mergeCell ref="A14:F14"/>
    <mergeCell ref="A51:E51"/>
    <mergeCell ref="A52:E52"/>
    <mergeCell ref="A53:E53"/>
    <mergeCell ref="A1:F1"/>
    <mergeCell ref="A9:E9"/>
    <mergeCell ref="A10:E10"/>
    <mergeCell ref="A11:E11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Светлана</cp:lastModifiedBy>
  <cp:lastPrinted>2021-04-22T12:47:06Z</cp:lastPrinted>
  <dcterms:created xsi:type="dcterms:W3CDTF">2016-09-21T11:18:44Z</dcterms:created>
  <dcterms:modified xsi:type="dcterms:W3CDTF">2021-08-30T20:48:47Z</dcterms:modified>
</cp:coreProperties>
</file>