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hAKUsuGxa8iN0mMkSZBMbnjoN7HQ=="/>
    </ext>
  </extLst>
</workbook>
</file>

<file path=xl/sharedStrings.xml><?xml version="1.0" encoding="utf-8"?>
<sst xmlns="http://schemas.openxmlformats.org/spreadsheetml/2006/main" count="22" uniqueCount="18">
  <si>
    <t>Проєкт "Овація" (сучасна актова зала)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</si>
  <si>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</si>
  <si>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</si>
  <si>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</si>
  <si>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</si>
  <si>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</si>
  <si>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</si>
  <si>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Римский карниз. "XXL автоматика Galaxy" пошив навішування встановлення та налагоджування</t>
  </si>
  <si>
    <t>шт.</t>
  </si>
  <si>
    <t>Пульт 15-кан G RA 15(2015), белый/металлик, DC1702 (Выв.)</t>
  </si>
  <si>
    <t>Пульт-переключатель 1-канальный G RP 1, DC1670 (Выв.)</t>
  </si>
  <si>
    <t>Dim-out  FR Standart NFPA 701.FMVSS 302(Pass)</t>
  </si>
  <si>
    <t>м</t>
  </si>
  <si>
    <t>Тесьма для римской шторы</t>
  </si>
  <si>
    <t>Липка стрічка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</si>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</sst>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4.0"/>
      <color rgb="FF000000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horizontal="center" vertical="center"/>
    </xf>
    <xf borderId="5" fillId="3" fontId="6" numFmtId="0" xfId="0" applyAlignment="1" applyBorder="1" applyFill="1" applyFont="1">
      <alignment shrinkToFit="0" wrapText="1"/>
    </xf>
    <xf borderId="5" fillId="3" fontId="6" numFmtId="0" xfId="0" applyAlignment="1" applyBorder="1" applyFont="1">
      <alignment vertical="center"/>
    </xf>
    <xf borderId="5" fillId="3" fontId="6" numFmtId="4" xfId="0" applyAlignment="1" applyBorder="1" applyFont="1" applyNumberFormat="1">
      <alignment vertical="center"/>
    </xf>
    <xf borderId="5" fillId="2" fontId="3" numFmtId="4" xfId="0" applyAlignment="1" applyBorder="1" applyFont="1" applyNumberFormat="1">
      <alignment vertical="center"/>
    </xf>
    <xf borderId="5" fillId="2" fontId="6" numFmtId="0" xfId="0" applyAlignment="1" applyBorder="1" applyFont="1">
      <alignment shrinkToFit="0" wrapText="1"/>
    </xf>
    <xf borderId="5" fillId="2" fontId="3" numFmtId="0" xfId="0" applyAlignment="1" applyBorder="1" applyFont="1">
      <alignment vertical="center"/>
    </xf>
    <xf borderId="5" fillId="2" fontId="3" numFmtId="0" xfId="0" applyAlignment="1" applyBorder="1" applyFont="1">
      <alignment readingOrder="0" vertical="center"/>
    </xf>
    <xf borderId="5" fillId="3" fontId="6" numFmtId="0" xfId="0" applyAlignment="1" applyBorder="1" applyFont="1">
      <alignment readingOrder="0" vertical="center"/>
    </xf>
    <xf borderId="6" fillId="2" fontId="3" numFmtId="0" xfId="0" applyAlignment="1" applyBorder="1" applyFont="1">
      <alignment horizontal="right" vertical="center"/>
    </xf>
    <xf borderId="7" fillId="0" fontId="2" numFmtId="0" xfId="0" applyBorder="1" applyFont="1"/>
    <xf borderId="8" fillId="0" fontId="2" numFmtId="0" xfId="0" applyBorder="1" applyFont="1"/>
    <xf borderId="9" fillId="2" fontId="3" numFmtId="4" xfId="0" applyAlignment="1" applyBorder="1" applyFont="1" applyNumberFormat="1">
      <alignment horizontal="right" vertical="center"/>
    </xf>
    <xf borderId="1" fillId="2" fontId="3" numFmtId="0" xfId="0" applyAlignment="1" applyBorder="1" applyFont="1">
      <alignment horizontal="right" shrinkToFit="0" vertical="center" wrapText="1"/>
    </xf>
    <xf borderId="5" fillId="2" fontId="3" numFmtId="4" xfId="0" applyAlignment="1" applyBorder="1" applyFont="1" applyNumberFormat="1">
      <alignment horizontal="right" vertical="center"/>
    </xf>
    <xf borderId="1" fillId="2" fontId="5" numFmtId="0" xfId="0" applyAlignment="1" applyBorder="1" applyFont="1">
      <alignment horizontal="right" vertical="center"/>
    </xf>
    <xf borderId="5" fillId="2" fontId="5" numFmtId="4" xfId="0" applyAlignment="1" applyBorder="1" applyFont="1" applyNumberFormat="1">
      <alignment horizontal="right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  <xf borderId="4" fillId="2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98.14"/>
    <col customWidth="1" min="3" max="3" width="15.57"/>
    <col customWidth="1" min="4" max="4" width="14.71"/>
    <col customWidth="1" min="5" max="5" width="18.71"/>
    <col customWidth="1" min="6" max="6" width="16.57"/>
    <col customWidth="1" min="7" max="26" width="9.14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>
        <v>1.0</v>
      </c>
      <c r="B3" s="9" t="s">
        <v>7</v>
      </c>
      <c r="C3" s="10">
        <v>1.0</v>
      </c>
      <c r="D3" s="8" t="s">
        <v>8</v>
      </c>
      <c r="E3" s="11">
        <v>74323.0</v>
      </c>
      <c r="F3" s="12">
        <f t="shared" ref="F3:F8" si="1">C3*E3</f>
        <v>74323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>
        <v>2.0</v>
      </c>
      <c r="B4" s="13" t="s">
        <v>9</v>
      </c>
      <c r="C4" s="14">
        <v>1.0</v>
      </c>
      <c r="D4" s="8" t="s">
        <v>8</v>
      </c>
      <c r="E4" s="12">
        <f>29.7*33</f>
        <v>980.1</v>
      </c>
      <c r="F4" s="12">
        <f t="shared" si="1"/>
        <v>980.1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8">
        <v>3.0</v>
      </c>
      <c r="B5" s="9" t="s">
        <v>10</v>
      </c>
      <c r="C5" s="10">
        <v>1.0</v>
      </c>
      <c r="D5" s="8" t="s">
        <v>8</v>
      </c>
      <c r="E5" s="11">
        <f>19.8*33</f>
        <v>653.4</v>
      </c>
      <c r="F5" s="12">
        <f t="shared" si="1"/>
        <v>653.4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8">
        <v>4.0</v>
      </c>
      <c r="B6" s="9" t="s">
        <v>11</v>
      </c>
      <c r="C6" s="10">
        <v>22.0</v>
      </c>
      <c r="D6" s="8" t="s">
        <v>12</v>
      </c>
      <c r="E6" s="11">
        <f>33.9*33</f>
        <v>1118.7</v>
      </c>
      <c r="F6" s="12">
        <f t="shared" si="1"/>
        <v>24611.4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8">
        <v>5.0</v>
      </c>
      <c r="B7" s="13" t="s">
        <v>13</v>
      </c>
      <c r="C7" s="15">
        <v>133.0</v>
      </c>
      <c r="D7" s="8" t="s">
        <v>12</v>
      </c>
      <c r="E7" s="12">
        <f>0.47*33</f>
        <v>15.51</v>
      </c>
      <c r="F7" s="12">
        <f t="shared" si="1"/>
        <v>2062.83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8">
        <v>6.0</v>
      </c>
      <c r="B8" s="9" t="s">
        <v>14</v>
      </c>
      <c r="C8" s="16">
        <v>35.0</v>
      </c>
      <c r="D8" s="8" t="s">
        <v>12</v>
      </c>
      <c r="E8" s="11">
        <f>0.52*33</f>
        <v>17.16</v>
      </c>
      <c r="F8" s="12">
        <f t="shared" si="1"/>
        <v>600.6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7" t="s">
        <v>15</v>
      </c>
      <c r="B9" s="18"/>
      <c r="C9" s="18"/>
      <c r="D9" s="18"/>
      <c r="E9" s="19"/>
      <c r="F9" s="20">
        <f>SUM(F3:F8)</f>
        <v>103231.33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21" t="s">
        <v>16</v>
      </c>
      <c r="B10" s="2"/>
      <c r="C10" s="2"/>
      <c r="D10" s="2"/>
      <c r="E10" s="3"/>
      <c r="F10" s="22">
        <f>F11-F9</f>
        <v>10323.133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23" t="s">
        <v>17</v>
      </c>
      <c r="B11" s="2"/>
      <c r="C11" s="2"/>
      <c r="D11" s="2"/>
      <c r="E11" s="3"/>
      <c r="F11" s="24">
        <f>F9*1.1</f>
        <v>113554.463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25"/>
      <c r="B12" s="26"/>
      <c r="C12" s="27"/>
      <c r="D12" s="26"/>
      <c r="E12" s="26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9:E9"/>
    <mergeCell ref="A10:E10"/>
    <mergeCell ref="A11:E11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