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рога\в проект\"/>
    </mc:Choice>
  </mc:AlternateContent>
  <xr:revisionPtr revIDLastSave="0" documentId="13_ncr:1_{7B3B0796-D93D-441E-AA49-BAD18D000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</sheets>
  <calcPr calcId="191029"/>
</workbook>
</file>

<file path=xl/calcChain.xml><?xml version="1.0" encoding="utf-8"?>
<calcChain xmlns="http://schemas.openxmlformats.org/spreadsheetml/2006/main">
  <c r="M26" i="6" l="1"/>
  <c r="M14" i="6" l="1"/>
  <c r="M21" i="6"/>
  <c r="M20" i="6"/>
  <c r="M23" i="6" s="1"/>
  <c r="M7" i="6"/>
  <c r="M8" i="6"/>
  <c r="M9" i="6"/>
  <c r="M10" i="6"/>
  <c r="M11" i="6"/>
  <c r="M12" i="6"/>
  <c r="M13" i="6"/>
  <c r="M6" i="6"/>
  <c r="M15" i="6" l="1"/>
  <c r="M16" i="6" l="1"/>
  <c r="M17" i="6" s="1"/>
  <c r="M25" i="6" s="1"/>
  <c r="M27" i="6" l="1"/>
</calcChain>
</file>

<file path=xl/sharedStrings.xml><?xml version="1.0" encoding="utf-8"?>
<sst xmlns="http://schemas.openxmlformats.org/spreadsheetml/2006/main" count="54" uniqueCount="45">
  <si>
    <t>т</t>
  </si>
  <si>
    <t>м</t>
  </si>
  <si>
    <t>№
п/п</t>
  </si>
  <si>
    <t>Шифр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</si>
  <si>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</si>
  <si>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</si>
  <si>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</si>
  <si>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</si>
  <si>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</si>
  <si>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100м3</t>
  </si>
  <si>
    <t>100 т</t>
  </si>
  <si>
    <t>РН18-30-1</t>
  </si>
  <si>
    <t>Установлення бетонних поребрикiв на
бетонну основу</t>
  </si>
  <si>
    <t>100м2</t>
  </si>
  <si>
    <t>РН18-20-4</t>
  </si>
  <si>
    <t>Улаштування пiдстильних та
вирiвнювальних шарiв основи iз щебеню</t>
  </si>
  <si>
    <t>С111-1691-
1</t>
  </si>
  <si>
    <t>Утилізація будівельного сміття</t>
  </si>
  <si>
    <t xml:space="preserve">Податок на додану вартість </t>
  </si>
  <si>
    <t>Всього з урахуванням ПДВ</t>
  </si>
  <si>
    <t xml:space="preserve">     </t>
  </si>
  <si>
    <t xml:space="preserve">  </t>
  </si>
  <si>
    <t>РН18-12-11</t>
  </si>
  <si>
    <t>Улаштування дорожнiх корит коритного
профiлю вручну, глибина корита до 250
мм</t>
  </si>
  <si>
    <t>РН1-6-1</t>
  </si>
  <si>
    <t>С311-13</t>
  </si>
  <si>
    <t>РН18-46-1</t>
  </si>
  <si>
    <t>Улаштування одношарових
асфальтобетонних покриттiв дорiжок та
тротуарiв iз дрiбнозернистої
асфальтобетонної сумiшi товщиною 3 см</t>
  </si>
  <si>
    <t>РН18-46-2</t>
  </si>
  <si>
    <t>На кожнi 0,5 см змiни товщини шару
додавати до норми 18-46-1 до товщини 4
см</t>
  </si>
  <si>
    <t>Перевезення грунту</t>
  </si>
  <si>
    <t>шт</t>
  </si>
  <si>
    <t>Навантаження сміття
екскаваторами на автомобілі-
самоскиди, місткість ковша
екскаватора 0,25 м3. (50 % - забруднений грунт)</t>
  </si>
  <si>
    <t>Встановлення огорожі (стовпчики)</t>
  </si>
  <si>
    <t xml:space="preserve">                                                      Велодоріжки з єлементами скейтбордингу</t>
  </si>
  <si>
    <t>Скейт єлемент 1</t>
  </si>
  <si>
    <t>Разгонка</t>
  </si>
  <si>
    <t>Доставка та встановлення</t>
  </si>
  <si>
    <t>Непередбачені витрати (20%):</t>
  </si>
  <si>
    <t>Загальна вартість матеріалів/послуг :</t>
  </si>
  <si>
    <t>Всього</t>
  </si>
  <si>
    <t xml:space="preserve">Всього </t>
  </si>
  <si>
    <t>Спортивні елементи</t>
  </si>
  <si>
    <t>Елементи благоустрою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</si>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</sst>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0" borderId="7" xfId="0" applyNumberFormat="1" applyFont="1" applyFill="1" applyBorder="1" applyAlignment="1">
      <alignment horizontal="right" vertical="top" wrapText="1"/>
    </xf>
    <xf numFmtId="2" fontId="2" fillId="0" borderId="7" xfId="0" applyNumberFormat="1" applyFont="1" applyFill="1" applyBorder="1" applyAlignment="1">
      <alignment horizontal="right" vertical="top" wrapText="1"/>
    </xf>
    <xf numFmtId="2" fontId="2" fillId="0" borderId="9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 wrapText="1"/>
    </xf>
    <xf numFmtId="2" fontId="1" fillId="2" borderId="7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1" fillId="0" borderId="4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3" xfId="0" applyFill="1" applyBorder="1" applyAlignment="1">
      <alignment horizontal="center" vertical="top"/>
    </xf>
    <xf numFmtId="0" fontId="0" fillId="2" borderId="13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1" fontId="1" fillId="2" borderId="20" xfId="0" applyNumberFormat="1" applyFont="1" applyFill="1" applyBorder="1" applyAlignment="1">
      <alignment horizontal="center" vertical="top" wrapText="1"/>
    </xf>
    <xf numFmtId="1" fontId="1" fillId="2" borderId="17" xfId="0" applyNumberFormat="1" applyFont="1" applyFill="1" applyBorder="1" applyAlignment="1">
      <alignment horizontal="center" vertical="top" wrapText="1"/>
    </xf>
    <xf numFmtId="1" fontId="1" fillId="2" borderId="18" xfId="0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right" vertical="top"/>
    </xf>
    <xf numFmtId="0" fontId="0" fillId="0" borderId="12" xfId="0" applyFill="1" applyBorder="1"/>
    <xf numFmtId="0" fontId="0" fillId="2" borderId="11" xfId="0" applyFill="1" applyBorder="1" applyAlignment="1">
      <alignment horizontal="center" vertical="top"/>
    </xf>
    <xf numFmtId="2" fontId="1" fillId="2" borderId="26" xfId="0" applyNumberFormat="1" applyFont="1" applyFill="1" applyBorder="1" applyAlignment="1">
      <alignment horizontal="right" vertical="top" wrapText="1"/>
    </xf>
    <xf numFmtId="2" fontId="0" fillId="0" borderId="19" xfId="0" applyNumberFormat="1" applyFill="1" applyBorder="1"/>
    <xf numFmtId="0" fontId="0" fillId="0" borderId="24" xfId="0" applyFill="1" applyBorder="1"/>
    <xf numFmtId="0" fontId="0" fillId="0" borderId="25" xfId="0" applyFill="1" applyBorder="1"/>
    <xf numFmtId="0" fontId="0" fillId="2" borderId="3" xfId="0" applyFill="1" applyBorder="1" applyAlignment="1">
      <alignment horizontal="center" vertical="top"/>
    </xf>
    <xf numFmtId="0" fontId="0" fillId="0" borderId="14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5" xfId="0" applyFill="1" applyBorder="1" applyAlignment="1"/>
    <xf numFmtId="2" fontId="2" fillId="0" borderId="1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1" fillId="0" borderId="6" xfId="0" applyNumberFormat="1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1" fillId="0" borderId="5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6" xfId="0" applyNumberFormat="1" applyFont="1" applyFill="1" applyBorder="1" applyAlignment="1">
      <alignment horizontal="righ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23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6" xfId="0" applyNumberFormat="1" applyFont="1" applyFill="1" applyBorder="1" applyAlignment="1">
      <alignment horizontal="right" vertical="top" wrapText="1"/>
    </xf>
    <xf numFmtId="0" fontId="3" fillId="0" borderId="7" xfId="0" applyNumberFormat="1" applyFont="1" applyFill="1" applyBorder="1" applyAlignment="1">
      <alignment horizontal="right" vertical="top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2" xfId="0" applyFill="1" applyBorder="1" applyAlignment="1">
      <alignment horizontal="left"/>
    </xf>
    <xf numFmtId="1" fontId="1" fillId="2" borderId="17" xfId="0" applyNumberFormat="1" applyFont="1" applyFill="1" applyBorder="1" applyAlignment="1">
      <alignment vertical="top" wrapText="1"/>
    </xf>
    <xf numFmtId="0" fontId="0" fillId="0" borderId="39" xfId="0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2" fontId="2" fillId="0" borderId="2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2" fontId="2" fillId="0" borderId="42" xfId="0" applyNumberFormat="1" applyFont="1" applyFill="1" applyBorder="1" applyAlignment="1">
      <alignment horizontal="right" vertical="top" wrapText="1"/>
    </xf>
    <xf numFmtId="2" fontId="2" fillId="0" borderId="43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2" borderId="27" xfId="0" applyFill="1" applyBorder="1" applyAlignment="1">
      <alignment horizontal="right"/>
    </xf>
    <xf numFmtId="0" fontId="0" fillId="0" borderId="43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4" xfId="0" applyBorder="1" applyAlignment="1">
      <alignment horizontal="right"/>
    </xf>
    <xf numFmtId="2" fontId="1" fillId="0" borderId="27" xfId="0" applyNumberFormat="1" applyFont="1" applyFill="1" applyBorder="1" applyAlignment="1">
      <alignment horizontal="right" vertical="top" wrapText="1"/>
    </xf>
    <xf numFmtId="2" fontId="1" fillId="0" borderId="28" xfId="0" applyNumberFormat="1" applyFont="1" applyFill="1" applyBorder="1" applyAlignment="1">
      <alignment horizontal="right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2" fontId="1" fillId="0" borderId="38" xfId="0" applyNumberFormat="1" applyFont="1" applyFill="1" applyBorder="1" applyAlignment="1">
      <alignment horizontal="right" vertical="top" wrapText="1"/>
    </xf>
    <xf numFmtId="2" fontId="5" fillId="0" borderId="45" xfId="0" applyNumberFormat="1" applyFont="1" applyFill="1" applyBorder="1"/>
    <xf numFmtId="2" fontId="1" fillId="3" borderId="22" xfId="0" applyNumberFormat="1" applyFont="1" applyFill="1" applyBorder="1" applyAlignment="1">
      <alignment horizontal="left" vertical="top" wrapText="1"/>
    </xf>
    <xf numFmtId="0" fontId="0" fillId="0" borderId="23" xfId="0" applyBorder="1" applyAlignment="1"/>
    <xf numFmtId="2" fontId="5" fillId="0" borderId="2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154" zoomScaleNormal="154" workbookViewId="0">
      <selection activeCell="M27" sqref="M27"/>
    </sheetView>
  </sheetViews>
  <sheetFormatPr defaultRowHeight="15" x14ac:dyDescent="0.25"/>
  <cols>
    <col min="1" max="1" width="5.85546875" style="1" customWidth="1"/>
    <col min="2" max="2" width="11.7109375" style="1" customWidth="1"/>
    <col min="3" max="3" width="2.7109375" style="1" customWidth="1"/>
    <col min="4" max="4" width="7.5703125" style="1" customWidth="1"/>
    <col min="5" max="5" width="23.42578125" style="1" customWidth="1"/>
    <col min="6" max="6" width="6.85546875" style="1" customWidth="1"/>
    <col min="7" max="7" width="0.28515625" style="1" customWidth="1"/>
    <col min="8" max="8" width="11.140625" style="1" customWidth="1"/>
    <col min="9" max="9" width="2.28515625" style="1" customWidth="1"/>
    <col min="10" max="10" width="7.42578125" style="1" customWidth="1"/>
    <col min="11" max="11" width="2.5703125" style="1" customWidth="1"/>
    <col min="12" max="12" width="11.7109375" style="1" customWidth="1"/>
    <col min="13" max="13" width="11.85546875" style="1" customWidth="1"/>
    <col min="14" max="14" width="5.28515625" style="1" customWidth="1"/>
    <col min="15" max="16384" width="9.140625" style="1"/>
  </cols>
  <sheetData>
    <row r="1" spans="1:13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x14ac:dyDescent="0.25">
      <c r="A2" s="64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4.85" customHeight="1" thickBot="1" x14ac:dyDescent="0.3">
      <c r="A3" s="83" t="s">
        <v>43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28.7" customHeight="1" thickBot="1" x14ac:dyDescent="0.3">
      <c r="A4" s="75" t="s">
        <v>2</v>
      </c>
      <c r="B4" s="76" t="s">
        <v>3</v>
      </c>
      <c r="C4" s="77" t="s">
        <v>4</v>
      </c>
      <c r="D4" s="77"/>
      <c r="E4" s="77"/>
      <c r="F4" s="77"/>
      <c r="G4" s="77"/>
      <c r="H4" s="78" t="s">
        <v>5</v>
      </c>
      <c r="I4" s="79" t="s">
        <v>6</v>
      </c>
      <c r="J4" s="77"/>
      <c r="K4" s="80"/>
      <c r="L4" s="76" t="s">
        <v>7</v>
      </c>
      <c r="M4" s="81" t="s">
        <v>8</v>
      </c>
    </row>
    <row r="5" spans="1:13" ht="25.5" customHeight="1" x14ac:dyDescent="0.25">
      <c r="A5" s="2"/>
      <c r="B5" s="3"/>
      <c r="C5" s="67"/>
      <c r="D5" s="68"/>
      <c r="E5" s="68"/>
      <c r="F5" s="68"/>
      <c r="G5" s="69"/>
      <c r="H5" s="70"/>
      <c r="I5" s="71"/>
      <c r="J5" s="72"/>
      <c r="K5" s="73"/>
      <c r="L5" s="70"/>
      <c r="M5" s="74"/>
    </row>
    <row r="6" spans="1:13" ht="39" customHeight="1" x14ac:dyDescent="0.25">
      <c r="A6" s="2">
        <v>1</v>
      </c>
      <c r="B6" s="3" t="s">
        <v>22</v>
      </c>
      <c r="C6" s="49" t="s">
        <v>23</v>
      </c>
      <c r="D6" s="48"/>
      <c r="E6" s="48"/>
      <c r="F6" s="48"/>
      <c r="G6" s="50"/>
      <c r="H6" s="19" t="s">
        <v>13</v>
      </c>
      <c r="I6" s="51">
        <v>2.4500000000000002</v>
      </c>
      <c r="J6" s="52"/>
      <c r="K6" s="53"/>
      <c r="L6" s="4">
        <v>10164.629999999999</v>
      </c>
      <c r="M6" s="5">
        <f>I6*L6</f>
        <v>24903.343499999999</v>
      </c>
    </row>
    <row r="7" spans="1:13" ht="67.5" customHeight="1" x14ac:dyDescent="0.25">
      <c r="A7" s="2">
        <v>2</v>
      </c>
      <c r="B7" s="3" t="s">
        <v>24</v>
      </c>
      <c r="C7" s="49" t="s">
        <v>32</v>
      </c>
      <c r="D7" s="48"/>
      <c r="E7" s="48"/>
      <c r="F7" s="48"/>
      <c r="G7" s="50"/>
      <c r="H7" s="19" t="s">
        <v>10</v>
      </c>
      <c r="I7" s="58">
        <v>0.1336</v>
      </c>
      <c r="J7" s="59"/>
      <c r="K7" s="60"/>
      <c r="L7" s="4">
        <v>3666.72</v>
      </c>
      <c r="M7" s="5">
        <f t="shared" ref="M7:M13" si="0">I7*L7</f>
        <v>489.87379199999998</v>
      </c>
    </row>
    <row r="8" spans="1:13" ht="15.75" customHeight="1" x14ac:dyDescent="0.25">
      <c r="A8" s="2">
        <v>3</v>
      </c>
      <c r="B8" s="3" t="s">
        <v>25</v>
      </c>
      <c r="C8" s="49" t="s">
        <v>30</v>
      </c>
      <c r="D8" s="48"/>
      <c r="E8" s="48"/>
      <c r="F8" s="48"/>
      <c r="G8" s="50"/>
      <c r="H8" s="19" t="s">
        <v>0</v>
      </c>
      <c r="I8" s="51">
        <v>13.36</v>
      </c>
      <c r="J8" s="52"/>
      <c r="K8" s="53"/>
      <c r="L8" s="4">
        <v>100.39</v>
      </c>
      <c r="M8" s="5">
        <f t="shared" si="0"/>
        <v>1341.2103999999999</v>
      </c>
    </row>
    <row r="9" spans="1:13" ht="27.75" customHeight="1" x14ac:dyDescent="0.25">
      <c r="A9" s="2">
        <v>4</v>
      </c>
      <c r="B9" s="3" t="s">
        <v>11</v>
      </c>
      <c r="C9" s="49" t="s">
        <v>12</v>
      </c>
      <c r="D9" s="48"/>
      <c r="E9" s="48"/>
      <c r="F9" s="48"/>
      <c r="G9" s="50"/>
      <c r="H9" s="19" t="s">
        <v>1</v>
      </c>
      <c r="I9" s="61">
        <v>242</v>
      </c>
      <c r="J9" s="62"/>
      <c r="K9" s="63"/>
      <c r="L9" s="4">
        <v>440.86</v>
      </c>
      <c r="M9" s="5">
        <f t="shared" si="0"/>
        <v>106688.12000000001</v>
      </c>
    </row>
    <row r="10" spans="1:13" ht="39" customHeight="1" x14ac:dyDescent="0.25">
      <c r="A10" s="2">
        <v>5</v>
      </c>
      <c r="B10" s="3" t="s">
        <v>14</v>
      </c>
      <c r="C10" s="49" t="s">
        <v>15</v>
      </c>
      <c r="D10" s="48"/>
      <c r="E10" s="48"/>
      <c r="F10" s="48"/>
      <c r="G10" s="50"/>
      <c r="H10" s="19" t="s">
        <v>9</v>
      </c>
      <c r="I10" s="58">
        <v>0.17150000000000001</v>
      </c>
      <c r="J10" s="59"/>
      <c r="K10" s="60"/>
      <c r="L10" s="4">
        <v>178629.82</v>
      </c>
      <c r="M10" s="5">
        <f t="shared" si="0"/>
        <v>30635.014130000003</v>
      </c>
    </row>
    <row r="11" spans="1:13" ht="54.75" customHeight="1" x14ac:dyDescent="0.25">
      <c r="A11" s="2">
        <v>6</v>
      </c>
      <c r="B11" s="3" t="s">
        <v>26</v>
      </c>
      <c r="C11" s="49" t="s">
        <v>27</v>
      </c>
      <c r="D11" s="48"/>
      <c r="E11" s="48"/>
      <c r="F11" s="48"/>
      <c r="G11" s="50"/>
      <c r="H11" s="19" t="s">
        <v>13</v>
      </c>
      <c r="I11" s="51">
        <v>2.4500000000000002</v>
      </c>
      <c r="J11" s="52"/>
      <c r="K11" s="53"/>
      <c r="L11" s="4">
        <v>31926.16</v>
      </c>
      <c r="M11" s="5">
        <f t="shared" si="0"/>
        <v>78219.092000000004</v>
      </c>
    </row>
    <row r="12" spans="1:13" ht="39" customHeight="1" x14ac:dyDescent="0.25">
      <c r="A12" s="2">
        <v>7</v>
      </c>
      <c r="B12" s="3" t="s">
        <v>28</v>
      </c>
      <c r="C12" s="49" t="s">
        <v>29</v>
      </c>
      <c r="D12" s="48"/>
      <c r="E12" s="48"/>
      <c r="F12" s="48"/>
      <c r="G12" s="50"/>
      <c r="H12" s="19" t="s">
        <v>13</v>
      </c>
      <c r="I12" s="51">
        <v>2.4500000000000002</v>
      </c>
      <c r="J12" s="52"/>
      <c r="K12" s="53"/>
      <c r="L12" s="4">
        <v>10392.129999999999</v>
      </c>
      <c r="M12" s="5">
        <f t="shared" si="0"/>
        <v>25460.718499999999</v>
      </c>
    </row>
    <row r="13" spans="1:13" ht="24" customHeight="1" x14ac:dyDescent="0.25">
      <c r="A13" s="2">
        <v>8</v>
      </c>
      <c r="B13" s="3" t="s">
        <v>16</v>
      </c>
      <c r="C13" s="49" t="s">
        <v>17</v>
      </c>
      <c r="D13" s="48"/>
      <c r="E13" s="48"/>
      <c r="F13" s="48"/>
      <c r="G13" s="50"/>
      <c r="H13" s="19" t="s">
        <v>0</v>
      </c>
      <c r="I13" s="51">
        <v>13.36</v>
      </c>
      <c r="J13" s="52"/>
      <c r="K13" s="53"/>
      <c r="L13" s="4">
        <v>100</v>
      </c>
      <c r="M13" s="5">
        <f t="shared" si="0"/>
        <v>1336</v>
      </c>
    </row>
    <row r="14" spans="1:13" s="18" customFormat="1" ht="21" customHeight="1" x14ac:dyDescent="0.25">
      <c r="A14" s="36">
        <v>9</v>
      </c>
      <c r="B14" s="27"/>
      <c r="C14" s="28" t="s">
        <v>33</v>
      </c>
      <c r="D14" s="29"/>
      <c r="E14" s="29"/>
      <c r="F14" s="29"/>
      <c r="G14" s="30"/>
      <c r="H14" s="26" t="s">
        <v>31</v>
      </c>
      <c r="I14" s="31"/>
      <c r="J14" s="87">
        <v>15</v>
      </c>
      <c r="K14" s="33"/>
      <c r="L14" s="34">
        <v>1400</v>
      </c>
      <c r="M14" s="37">
        <f>J14*L14</f>
        <v>21000</v>
      </c>
    </row>
    <row r="15" spans="1:13" ht="15" customHeight="1" x14ac:dyDescent="0.25">
      <c r="A15" s="107" t="s">
        <v>41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5"/>
      <c r="M15" s="108">
        <f>SUM(M6:M14)</f>
        <v>290073.37232199998</v>
      </c>
    </row>
    <row r="16" spans="1:13" x14ac:dyDescent="0.25">
      <c r="A16" s="109" t="s">
        <v>18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93"/>
      <c r="M16" s="38">
        <f>M15*0.2</f>
        <v>58014.674464399999</v>
      </c>
    </row>
    <row r="17" spans="1:13" x14ac:dyDescent="0.25">
      <c r="A17" s="111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M17" s="112">
        <f>M15+M16</f>
        <v>348088.04678639997</v>
      </c>
    </row>
    <row r="18" spans="1:13" x14ac:dyDescent="0.25">
      <c r="A18" s="113" t="s">
        <v>42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14"/>
    </row>
    <row r="19" spans="1:13" x14ac:dyDescent="0.25">
      <c r="A19" s="39"/>
      <c r="B19" s="35"/>
      <c r="C19" s="42"/>
      <c r="D19" s="43"/>
      <c r="E19" s="43"/>
      <c r="F19" s="43"/>
      <c r="G19" s="44"/>
      <c r="H19" s="35"/>
      <c r="I19" s="45"/>
      <c r="J19" s="43"/>
      <c r="K19" s="43"/>
      <c r="L19" s="35"/>
      <c r="M19" s="40"/>
    </row>
    <row r="20" spans="1:13" ht="24" customHeight="1" x14ac:dyDescent="0.25">
      <c r="A20" s="14">
        <v>1</v>
      </c>
      <c r="B20" s="15"/>
      <c r="C20" s="54" t="s">
        <v>35</v>
      </c>
      <c r="D20" s="55"/>
      <c r="E20" s="55"/>
      <c r="F20" s="55"/>
      <c r="G20" s="56"/>
      <c r="H20" s="20" t="s">
        <v>31</v>
      </c>
      <c r="I20" s="57">
        <v>1</v>
      </c>
      <c r="J20" s="57"/>
      <c r="K20" s="57"/>
      <c r="L20" s="16">
        <v>12250</v>
      </c>
      <c r="M20" s="17">
        <f>I20*L20</f>
        <v>12250</v>
      </c>
    </row>
    <row r="21" spans="1:13" s="18" customFormat="1" ht="21" customHeight="1" x14ac:dyDescent="0.25">
      <c r="A21" s="41">
        <v>2</v>
      </c>
      <c r="B21" s="22"/>
      <c r="C21" s="23" t="s">
        <v>36</v>
      </c>
      <c r="D21" s="24"/>
      <c r="E21" s="24"/>
      <c r="F21" s="24"/>
      <c r="G21" s="25"/>
      <c r="H21" s="21" t="s">
        <v>31</v>
      </c>
      <c r="I21" s="57">
        <v>1</v>
      </c>
      <c r="J21" s="57"/>
      <c r="K21" s="57"/>
      <c r="L21" s="21">
        <v>34850</v>
      </c>
      <c r="M21" s="17">
        <f>I21*L21</f>
        <v>34850</v>
      </c>
    </row>
    <row r="22" spans="1:13" s="18" customFormat="1" ht="21" customHeight="1" x14ac:dyDescent="0.25">
      <c r="A22" s="36"/>
      <c r="B22" s="27"/>
      <c r="C22" s="28" t="s">
        <v>37</v>
      </c>
      <c r="D22" s="29"/>
      <c r="E22" s="29"/>
      <c r="F22" s="29"/>
      <c r="G22" s="30"/>
      <c r="H22" s="26"/>
      <c r="I22" s="32"/>
      <c r="J22" s="32"/>
      <c r="K22" s="32"/>
      <c r="L22" s="26"/>
      <c r="M22" s="37">
        <v>21000</v>
      </c>
    </row>
    <row r="23" spans="1:13" s="18" customFormat="1" ht="15" customHeight="1" x14ac:dyDescent="0.25">
      <c r="A23" s="103" t="s">
        <v>40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115">
        <f>M20+M21+M22</f>
        <v>68100</v>
      </c>
    </row>
    <row r="24" spans="1:13" ht="15" customHeight="1" thickBot="1" x14ac:dyDescent="0.3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  <c r="M24" s="82"/>
    </row>
    <row r="25" spans="1:13" x14ac:dyDescent="0.25">
      <c r="A25" s="98" t="s">
        <v>39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>
        <f>M17+M23</f>
        <v>416188.04678639997</v>
      </c>
    </row>
    <row r="26" spans="1:13" ht="15" customHeight="1" x14ac:dyDescent="0.25">
      <c r="A26" s="46" t="s">
        <v>38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6">
        <f>M25*0.2</f>
        <v>83237.609357280002</v>
      </c>
    </row>
    <row r="27" spans="1:13" ht="15" customHeight="1" thickBot="1" x14ac:dyDescent="0.3">
      <c r="A27" s="101" t="s">
        <v>44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7">
        <f>M25+M26</f>
        <v>499425.65614367998</v>
      </c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x14ac:dyDescent="0.25">
      <c r="A29" s="13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12" t="s">
        <v>20</v>
      </c>
      <c r="B30" s="12"/>
      <c r="C30" s="12"/>
      <c r="D30" s="12"/>
      <c r="E30" s="12"/>
      <c r="F30" s="12"/>
      <c r="G30" s="12"/>
      <c r="H30" s="47"/>
      <c r="I30" s="47"/>
      <c r="J30" s="47"/>
      <c r="K30" s="47"/>
      <c r="L30" s="47"/>
      <c r="M30" s="47"/>
    </row>
    <row r="31" spans="1:13" x14ac:dyDescent="0.25">
      <c r="A31" s="9"/>
      <c r="B31" s="12"/>
      <c r="C31" s="12"/>
      <c r="D31" s="12"/>
      <c r="E31" s="8" t="s">
        <v>21</v>
      </c>
      <c r="F31" s="9"/>
      <c r="G31" s="9"/>
      <c r="H31" s="9"/>
      <c r="I31" s="9"/>
      <c r="J31" s="9"/>
      <c r="K31" s="48" t="s">
        <v>21</v>
      </c>
      <c r="L31" s="48"/>
      <c r="M31" s="48"/>
    </row>
    <row r="32" spans="1:13" x14ac:dyDescent="0.25">
      <c r="A32" s="9" t="s">
        <v>20</v>
      </c>
      <c r="B32" s="9"/>
      <c r="C32" s="9"/>
      <c r="D32" s="9"/>
      <c r="E32" s="9"/>
      <c r="F32" s="9"/>
      <c r="G32" s="9" t="s">
        <v>21</v>
      </c>
      <c r="H32" s="9"/>
      <c r="I32" s="9"/>
      <c r="J32" s="9"/>
      <c r="K32" s="9"/>
      <c r="L32" s="9"/>
      <c r="M32" s="9"/>
    </row>
    <row r="33" spans="1:13" x14ac:dyDescent="0.25">
      <c r="A33" s="9"/>
      <c r="B33" s="9"/>
      <c r="C33" s="9"/>
      <c r="D33" s="48"/>
      <c r="E33" s="48"/>
      <c r="F33" s="9"/>
      <c r="G33" s="9"/>
      <c r="H33" s="9"/>
      <c r="I33" s="9"/>
      <c r="J33" s="48"/>
      <c r="K33" s="48"/>
      <c r="L33" s="48"/>
      <c r="M33" s="48"/>
    </row>
  </sheetData>
  <mergeCells count="40">
    <mergeCell ref="A24:L24"/>
    <mergeCell ref="A2:M2"/>
    <mergeCell ref="A18:M18"/>
    <mergeCell ref="A1:M1"/>
    <mergeCell ref="A15:L15"/>
    <mergeCell ref="A16:L16"/>
    <mergeCell ref="A17:L17"/>
    <mergeCell ref="C5:G5"/>
    <mergeCell ref="I5:K5"/>
    <mergeCell ref="C6:G6"/>
    <mergeCell ref="I6:K6"/>
    <mergeCell ref="C4:G4"/>
    <mergeCell ref="I4:K4"/>
    <mergeCell ref="C7:G7"/>
    <mergeCell ref="I7:K7"/>
    <mergeCell ref="C8:G8"/>
    <mergeCell ref="I8:K8"/>
    <mergeCell ref="C9:G9"/>
    <mergeCell ref="I9:K9"/>
    <mergeCell ref="C10:G10"/>
    <mergeCell ref="I10:K10"/>
    <mergeCell ref="C11:G11"/>
    <mergeCell ref="I11:K11"/>
    <mergeCell ref="C12:G12"/>
    <mergeCell ref="I12:K12"/>
    <mergeCell ref="D33:E33"/>
    <mergeCell ref="J33:M33"/>
    <mergeCell ref="C13:G13"/>
    <mergeCell ref="I13:K13"/>
    <mergeCell ref="C20:G20"/>
    <mergeCell ref="I20:K20"/>
    <mergeCell ref="A23:L23"/>
    <mergeCell ref="A25:L25"/>
    <mergeCell ref="I21:K21"/>
    <mergeCell ref="K31:M31"/>
    <mergeCell ref="A26:L26"/>
    <mergeCell ref="A27:L27"/>
    <mergeCell ref="H30:M30"/>
    <mergeCell ref="C19:G19"/>
    <mergeCell ref="I19:K19"/>
  </mergeCells>
  <pageMargins left="0.51181102362204722" right="0.11811023622047245" top="0.15748031496062992" bottom="0.15748031496062992" header="0.31496062992125984" footer="0.31496062992125984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Проектный отдел</dc:creator>
  <cp:lastModifiedBy>home</cp:lastModifiedBy>
  <cp:lastPrinted>2021-06-09T06:38:33Z</cp:lastPrinted>
  <dcterms:created xsi:type="dcterms:W3CDTF">2014-08-06T09:17:31Z</dcterms:created>
  <dcterms:modified xsi:type="dcterms:W3CDTF">2021-06-11T14:11:36Z</dcterms:modified>
</cp:coreProperties>
</file>