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осбб раб.стол\Лифты БУ 2021\лифты 680866\"/>
    </mc:Choice>
  </mc:AlternateContent>
  <xr:revisionPtr revIDLastSave="0" documentId="13_ncr:1_{B239388A-A7CD-492E-88F1-994C0A8EDBD0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Розрахунок бюджету проєкту ОСББ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/>
  <c r="F23" i="1"/>
  <c r="F22" i="1"/>
  <c r="F21" i="1"/>
  <c r="F14" i="1"/>
  <c r="F13" i="1"/>
  <c r="F11" i="1"/>
  <c r="F10" i="1"/>
  <c r="F9" i="1"/>
  <c r="F8" i="1"/>
  <c r="F7" i="1"/>
  <c r="F6" i="1"/>
  <c r="F5" i="1"/>
  <c r="F25" i="1" l="1"/>
  <c r="F15" i="1" l="1"/>
  <c r="F17" i="1" s="1"/>
  <c r="F27" i="1" l="1"/>
  <c r="F29" i="1" s="1"/>
  <c r="F16" i="1" l="1"/>
</calcChain>
</file>

<file path=xl/sharedStrings.xml><?xml version="1.0" encoding="utf-8"?>
<sst xmlns="http://schemas.openxmlformats.org/spreadsheetml/2006/main" count="49" uniqueCount="35">
  <si>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</si>
  <si>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</si>
  <si>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</si>
  <si>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</si>
  <si>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</si>
  <si>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</si>
  <si>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</si>
  <si>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</si>
  <si>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</si>
  <si>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</si>
  <si>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</si>
  <si>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</si>
  <si>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</si>
  <si>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</si>
  <si>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Проведення поточного ремонту пасажирських та вантажних ліфтів (заробітна плата, видатки, загальновиробничі витрати, кошти на покриття адміністративних витрат будівельно-мантажних організацій,  податки, збори, обов'язковi платежi, встановленi чинним законодавством i не врахованi складовими вартостi будiвництва)</t>
  </si>
  <si>
    <t>послуга</t>
  </si>
  <si>
    <t>Масло iндустрiйне И-20А</t>
  </si>
  <si>
    <t>т</t>
  </si>
  <si>
    <t>Підшипник ел.двигуна 4АН-200</t>
  </si>
  <si>
    <t>компл.</t>
  </si>
  <si>
    <t>Лебідка пасажирського ліфта вп. 320 кг</t>
  </si>
  <si>
    <t>шт.</t>
  </si>
  <si>
    <t>Канат діаметр 10,5 мм</t>
  </si>
  <si>
    <t>м</t>
  </si>
  <si>
    <t>Купе кабіни вп.500 кг</t>
  </si>
  <si>
    <t>Широка стулка ДК (500)</t>
  </si>
  <si>
    <t>Канатоведучий шкив 770х3х10,5</t>
  </si>
  <si>
    <t>Пружина противаги</t>
  </si>
  <si>
    <t>Манжет 45х6</t>
  </si>
  <si>
    <t>Стулка дверей шахти (ліва, права)</t>
  </si>
  <si>
    <t>Фальш накладка вузької стулки ДШ</t>
  </si>
  <si>
    <t>Підшипник редуктора 4АН-200</t>
  </si>
  <si>
    <t>Обмежувач швидкості</t>
  </si>
  <si>
    <t>Канат стальний діам. 7,8 мм</t>
  </si>
  <si>
    <t>Модернізація ліфтів - комфорт та безпека мешканців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</si>
</sst>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10" zoomScaleNormal="100" workbookViewId="0">
      <selection activeCell="G19" sqref="G19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5.2851562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ht="18" x14ac:dyDescent="0.25">
      <c r="A1" s="31" t="s">
        <v>34</v>
      </c>
      <c r="B1" s="31"/>
      <c r="C1" s="31"/>
      <c r="D1" s="31"/>
      <c r="E1" s="31"/>
      <c r="F1" s="31"/>
    </row>
    <row r="2" spans="1:6" ht="54" customHeight="1" x14ac:dyDescent="0.25">
      <c r="A2" s="22" t="s">
        <v>0</v>
      </c>
      <c r="B2" s="23" t="s">
        <v>8</v>
      </c>
      <c r="C2" s="23" t="s">
        <v>2</v>
      </c>
      <c r="D2" s="23" t="s">
        <v>4</v>
      </c>
      <c r="E2" s="24" t="s">
        <v>1</v>
      </c>
      <c r="F2" s="25" t="s">
        <v>9</v>
      </c>
    </row>
    <row r="3" spans="1:6" ht="15" customHeight="1" x14ac:dyDescent="0.25">
      <c r="A3" s="22"/>
      <c r="B3" s="23"/>
      <c r="C3" s="23"/>
      <c r="D3" s="23"/>
      <c r="E3" s="24"/>
      <c r="F3" s="26"/>
    </row>
    <row r="4" spans="1:6" ht="126" x14ac:dyDescent="0.25">
      <c r="A4" s="4">
        <v>1</v>
      </c>
      <c r="B4" s="5" t="s">
        <v>14</v>
      </c>
      <c r="C4" s="11">
        <v>1</v>
      </c>
      <c r="D4" s="11" t="s">
        <v>15</v>
      </c>
      <c r="E4" s="12">
        <v>126549</v>
      </c>
      <c r="F4" s="12">
        <v>126549</v>
      </c>
    </row>
    <row r="5" spans="1:6" ht="18" x14ac:dyDescent="0.25">
      <c r="A5" s="4">
        <v>2</v>
      </c>
      <c r="B5" s="14" t="s">
        <v>22</v>
      </c>
      <c r="C5" s="13">
        <v>288</v>
      </c>
      <c r="D5" s="13" t="s">
        <v>23</v>
      </c>
      <c r="E5" s="15">
        <v>52</v>
      </c>
      <c r="F5" s="15">
        <f t="shared" ref="F5:F14" si="0">C5*E5</f>
        <v>14976</v>
      </c>
    </row>
    <row r="6" spans="1:6" ht="18" x14ac:dyDescent="0.25">
      <c r="A6" s="4">
        <v>3</v>
      </c>
      <c r="B6" s="14" t="s">
        <v>24</v>
      </c>
      <c r="C6" s="13">
        <v>4</v>
      </c>
      <c r="D6" s="13" t="s">
        <v>21</v>
      </c>
      <c r="E6" s="15">
        <v>51860</v>
      </c>
      <c r="F6" s="15">
        <f t="shared" si="0"/>
        <v>207440</v>
      </c>
    </row>
    <row r="7" spans="1:6" ht="18" x14ac:dyDescent="0.25">
      <c r="A7" s="4">
        <v>4</v>
      </c>
      <c r="B7" s="14" t="s">
        <v>25</v>
      </c>
      <c r="C7" s="13">
        <v>5</v>
      </c>
      <c r="D7" s="13" t="s">
        <v>21</v>
      </c>
      <c r="E7" s="15">
        <v>6080</v>
      </c>
      <c r="F7" s="15">
        <f t="shared" si="0"/>
        <v>30400</v>
      </c>
    </row>
    <row r="8" spans="1:6" ht="18" x14ac:dyDescent="0.25">
      <c r="A8" s="4">
        <v>5</v>
      </c>
      <c r="B8" s="14" t="s">
        <v>26</v>
      </c>
      <c r="C8" s="13">
        <v>1</v>
      </c>
      <c r="D8" s="13" t="s">
        <v>21</v>
      </c>
      <c r="E8" s="15">
        <v>16200</v>
      </c>
      <c r="F8" s="15">
        <f t="shared" si="0"/>
        <v>16200</v>
      </c>
    </row>
    <row r="9" spans="1:6" ht="18" x14ac:dyDescent="0.25">
      <c r="A9" s="4">
        <v>6</v>
      </c>
      <c r="B9" s="14" t="s">
        <v>29</v>
      </c>
      <c r="C9" s="13">
        <v>10</v>
      </c>
      <c r="D9" s="13" t="s">
        <v>21</v>
      </c>
      <c r="E9" s="15">
        <v>1430</v>
      </c>
      <c r="F9" s="15">
        <f t="shared" si="0"/>
        <v>14300</v>
      </c>
    </row>
    <row r="10" spans="1:6" ht="18" x14ac:dyDescent="0.25">
      <c r="A10" s="4">
        <v>7</v>
      </c>
      <c r="B10" s="14" t="s">
        <v>30</v>
      </c>
      <c r="C10" s="13">
        <v>5</v>
      </c>
      <c r="D10" s="13" t="s">
        <v>21</v>
      </c>
      <c r="E10" s="15">
        <v>1350</v>
      </c>
      <c r="F10" s="15">
        <f t="shared" si="0"/>
        <v>6750</v>
      </c>
    </row>
    <row r="11" spans="1:6" ht="18" x14ac:dyDescent="0.25">
      <c r="A11" s="4">
        <v>8</v>
      </c>
      <c r="B11" s="14" t="s">
        <v>18</v>
      </c>
      <c r="C11" s="13">
        <v>2</v>
      </c>
      <c r="D11" s="13" t="s">
        <v>19</v>
      </c>
      <c r="E11" s="15">
        <v>1860</v>
      </c>
      <c r="F11" s="15">
        <f t="shared" si="0"/>
        <v>3720</v>
      </c>
    </row>
    <row r="12" spans="1:6" ht="18" x14ac:dyDescent="0.25">
      <c r="A12" s="4">
        <v>9</v>
      </c>
      <c r="B12" s="14" t="s">
        <v>27</v>
      </c>
      <c r="C12" s="13">
        <v>6</v>
      </c>
      <c r="D12" s="13" t="s">
        <v>21</v>
      </c>
      <c r="E12" s="15">
        <v>126</v>
      </c>
      <c r="F12" s="15">
        <f t="shared" si="0"/>
        <v>756</v>
      </c>
    </row>
    <row r="13" spans="1:6" ht="18" x14ac:dyDescent="0.25">
      <c r="A13" s="4">
        <v>10</v>
      </c>
      <c r="B13" s="14" t="s">
        <v>31</v>
      </c>
      <c r="C13" s="13">
        <v>1</v>
      </c>
      <c r="D13" s="13" t="s">
        <v>21</v>
      </c>
      <c r="E13" s="15">
        <v>1340</v>
      </c>
      <c r="F13" s="15">
        <f t="shared" si="0"/>
        <v>1340</v>
      </c>
    </row>
    <row r="14" spans="1:6" ht="18" x14ac:dyDescent="0.25">
      <c r="A14" s="4">
        <v>11</v>
      </c>
      <c r="B14" s="14" t="s">
        <v>32</v>
      </c>
      <c r="C14" s="13">
        <v>4</v>
      </c>
      <c r="D14" s="13" t="s">
        <v>21</v>
      </c>
      <c r="E14" s="15">
        <v>7960</v>
      </c>
      <c r="F14" s="15">
        <f t="shared" si="0"/>
        <v>31840</v>
      </c>
    </row>
    <row r="15" spans="1:6" ht="18" customHeight="1" x14ac:dyDescent="0.25">
      <c r="A15" s="16" t="s">
        <v>3</v>
      </c>
      <c r="B15" s="17"/>
      <c r="C15" s="17"/>
      <c r="D15" s="17"/>
      <c r="E15" s="18"/>
      <c r="F15" s="6">
        <f>SUM(F4:F14)</f>
        <v>454271</v>
      </c>
    </row>
    <row r="16" spans="1:6" ht="18" customHeight="1" x14ac:dyDescent="0.25">
      <c r="A16" s="16" t="s">
        <v>7</v>
      </c>
      <c r="B16" s="17"/>
      <c r="C16" s="17"/>
      <c r="D16" s="17"/>
      <c r="E16" s="18"/>
      <c r="F16" s="6">
        <f>F17-F15</f>
        <v>45427.100000000035</v>
      </c>
    </row>
    <row r="17" spans="1:6" ht="18" customHeight="1" x14ac:dyDescent="0.25">
      <c r="A17" s="19" t="s">
        <v>13</v>
      </c>
      <c r="B17" s="20"/>
      <c r="C17" s="20"/>
      <c r="D17" s="20"/>
      <c r="E17" s="21"/>
      <c r="F17" s="3">
        <f>F15*1.1</f>
        <v>499698.10000000003</v>
      </c>
    </row>
    <row r="18" spans="1:6" ht="18" x14ac:dyDescent="0.25">
      <c r="A18" s="8"/>
      <c r="B18" s="30"/>
      <c r="C18" s="30"/>
      <c r="D18" s="30"/>
      <c r="E18" s="30"/>
      <c r="F18" s="30"/>
    </row>
    <row r="19" spans="1:6" ht="54" customHeight="1" x14ac:dyDescent="0.25">
      <c r="A19" s="22" t="s">
        <v>0</v>
      </c>
      <c r="B19" s="23" t="s">
        <v>10</v>
      </c>
      <c r="C19" s="23" t="s">
        <v>2</v>
      </c>
      <c r="D19" s="23" t="s">
        <v>4</v>
      </c>
      <c r="E19" s="24" t="s">
        <v>1</v>
      </c>
      <c r="F19" s="25" t="s">
        <v>11</v>
      </c>
    </row>
    <row r="20" spans="1:6" ht="18" customHeight="1" x14ac:dyDescent="0.25">
      <c r="A20" s="22"/>
      <c r="B20" s="23"/>
      <c r="C20" s="23"/>
      <c r="D20" s="23"/>
      <c r="E20" s="24"/>
      <c r="F20" s="26"/>
    </row>
    <row r="21" spans="1:6" ht="15.75" customHeight="1" x14ac:dyDescent="0.25">
      <c r="A21" s="14">
        <v>1</v>
      </c>
      <c r="B21" s="13" t="s">
        <v>20</v>
      </c>
      <c r="C21" s="13">
        <v>1</v>
      </c>
      <c r="D21" s="15" t="s">
        <v>21</v>
      </c>
      <c r="E21" s="15">
        <v>196700</v>
      </c>
      <c r="F21" s="32">
        <f t="shared" ref="F21:F24" si="1">C21*E21</f>
        <v>196700</v>
      </c>
    </row>
    <row r="22" spans="1:6" ht="15.75" customHeight="1" x14ac:dyDescent="0.25">
      <c r="A22" s="14">
        <v>2</v>
      </c>
      <c r="B22" s="13" t="s">
        <v>16</v>
      </c>
      <c r="C22" s="13">
        <v>0.12</v>
      </c>
      <c r="D22" s="15" t="s">
        <v>17</v>
      </c>
      <c r="E22" s="15">
        <v>60000</v>
      </c>
      <c r="F22" s="32">
        <f t="shared" si="1"/>
        <v>7200</v>
      </c>
    </row>
    <row r="23" spans="1:6" ht="15.75" customHeight="1" x14ac:dyDescent="0.25">
      <c r="A23" s="14">
        <v>3</v>
      </c>
      <c r="B23" s="13" t="s">
        <v>33</v>
      </c>
      <c r="C23" s="13">
        <v>475</v>
      </c>
      <c r="D23" s="15" t="s">
        <v>23</v>
      </c>
      <c r="E23" s="15">
        <v>45</v>
      </c>
      <c r="F23" s="32">
        <f t="shared" si="1"/>
        <v>21375</v>
      </c>
    </row>
    <row r="24" spans="1:6" ht="15.75" customHeight="1" x14ac:dyDescent="0.25">
      <c r="A24" s="14">
        <v>4</v>
      </c>
      <c r="B24" s="13" t="s">
        <v>28</v>
      </c>
      <c r="C24" s="13">
        <v>8</v>
      </c>
      <c r="D24" s="15" t="s">
        <v>19</v>
      </c>
      <c r="E24" s="15">
        <v>165</v>
      </c>
      <c r="F24" s="32">
        <f t="shared" si="1"/>
        <v>1320</v>
      </c>
    </row>
    <row r="25" spans="1:6" ht="18" x14ac:dyDescent="0.25">
      <c r="A25" s="7"/>
      <c r="B25" s="17" t="s">
        <v>5</v>
      </c>
      <c r="C25" s="17"/>
      <c r="D25" s="17"/>
      <c r="E25" s="18"/>
      <c r="F25" s="6">
        <f>SUM(F21:F24)</f>
        <v>226595</v>
      </c>
    </row>
    <row r="27" spans="1:6" ht="18" customHeight="1" x14ac:dyDescent="0.25">
      <c r="A27" s="16" t="s">
        <v>12</v>
      </c>
      <c r="B27" s="17"/>
      <c r="C27" s="17"/>
      <c r="D27" s="17"/>
      <c r="E27" s="18"/>
      <c r="F27" s="10">
        <f>F17+F25</f>
        <v>726293.10000000009</v>
      </c>
    </row>
    <row r="29" spans="1:6" ht="18" x14ac:dyDescent="0.25">
      <c r="A29" s="27" t="s">
        <v>6</v>
      </c>
      <c r="B29" s="28"/>
      <c r="C29" s="28"/>
      <c r="D29" s="28"/>
      <c r="E29" s="29"/>
      <c r="F29" s="9">
        <f>(100*F25)/F27</f>
        <v>31.198836943377263</v>
      </c>
    </row>
  </sheetData>
  <mergeCells count="20">
    <mergeCell ref="A15:E15"/>
    <mergeCell ref="D2:D3"/>
    <mergeCell ref="A1:F1"/>
    <mergeCell ref="A2:A3"/>
    <mergeCell ref="B2:B3"/>
    <mergeCell ref="C2:C3"/>
    <mergeCell ref="F2:F3"/>
    <mergeCell ref="E2:E3"/>
    <mergeCell ref="F19:F20"/>
    <mergeCell ref="A29:E29"/>
    <mergeCell ref="A27:E27"/>
    <mergeCell ref="B18:F18"/>
    <mergeCell ref="B25:E25"/>
    <mergeCell ref="A16:E16"/>
    <mergeCell ref="A17:E17"/>
    <mergeCell ref="A19:A20"/>
    <mergeCell ref="B19:B20"/>
    <mergeCell ref="C19:C20"/>
    <mergeCell ref="D19:D20"/>
    <mergeCell ref="E19:E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2021-06-05T12:14:22Z</dcterms:modified>
</cp:coreProperties>
</file>