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425"/>
  </bookViews>
  <sheets>
    <sheet name="Бюджет проєкту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0" i="1" l="1"/>
  <c r="F112" i="1" s="1"/>
  <c r="F6" i="1"/>
  <c r="F7" i="1" l="1"/>
  <c r="E108" i="1" l="1"/>
  <c r="F108" i="1" s="1"/>
  <c r="F22" i="1"/>
  <c r="F21" i="1"/>
  <c r="F23" i="1"/>
  <c r="F24" i="1"/>
  <c r="F25" i="1"/>
  <c r="F26" i="1"/>
  <c r="F27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50" i="1"/>
  <c r="F51" i="1"/>
  <c r="F52" i="1"/>
  <c r="F53" i="1"/>
  <c r="F54" i="1"/>
  <c r="F55" i="1"/>
  <c r="F56" i="1"/>
  <c r="F57" i="1"/>
  <c r="F58" i="1"/>
  <c r="F59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2" i="1"/>
  <c r="F93" i="1"/>
  <c r="F94" i="1"/>
  <c r="F95" i="1"/>
  <c r="F96" i="1"/>
  <c r="F97" i="1"/>
  <c r="F98" i="1"/>
  <c r="F99" i="1"/>
  <c r="F100" i="1"/>
  <c r="F101" i="1"/>
  <c r="F102" i="1"/>
  <c r="F103" i="1"/>
  <c r="F105" i="1"/>
  <c r="F106" i="1"/>
  <c r="F107" i="1"/>
  <c r="F109" i="1"/>
  <c r="F18" i="1" l="1"/>
  <c r="F12" i="1"/>
  <c r="F13" i="1"/>
  <c r="F14" i="1"/>
  <c r="F15" i="1"/>
  <c r="F16" i="1"/>
  <c r="F17" i="1"/>
  <c r="F11" i="1"/>
  <c r="F10" i="1"/>
  <c r="F111" i="1" l="1"/>
</calcChain>
</file>

<file path=xl/sharedStrings.xml><?xml version="1.0" encoding="utf-8"?>
<sst xmlns="http://schemas.openxmlformats.org/spreadsheetml/2006/main" count="205" uniqueCount="127">
  <si>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</si>
  <si>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</si>
  <si>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</si>
  <si>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</si>
  <si>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</si>
  <si>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</si>
  <si>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</si>
  <si>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</si>
  <si>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</si>
  <si>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шт</t>
  </si>
  <si>
    <t>м2</t>
  </si>
  <si>
    <t>100м2</t>
  </si>
  <si>
    <t>кг</t>
  </si>
  <si>
    <t>100м</t>
  </si>
  <si>
    <t>100шт</t>
  </si>
  <si>
    <t>"Сучасне діагностичне обладнання – запорука якісного лікування!"</t>
  </si>
  <si>
    <t xml:space="preserve">Розділ 1. Демонтажні роботи: </t>
  </si>
  <si>
    <t>Розбирання дерев'яних плiнтусiв</t>
  </si>
  <si>
    <t>Демонтаж вимикачiв, розеток</t>
  </si>
  <si>
    <t xml:space="preserve">Демонтаж свiтильникiв для люмiнесцентних
ламп
</t>
  </si>
  <si>
    <t>Демонтаж радiаторiв масою до 80 кг</t>
  </si>
  <si>
    <t>Розділ 2. Ремонтні роботи:</t>
  </si>
  <si>
    <t>ПІДЛОГА:</t>
  </si>
  <si>
    <t>100місць</t>
  </si>
  <si>
    <t>Грунтовка глибокого проникнення СТ 17</t>
  </si>
  <si>
    <t>л</t>
  </si>
  <si>
    <t>Клеюча сумiш "flex" для плитки з природного та штучного каменю Ceresit СМ 117</t>
  </si>
  <si>
    <t>Розбирання покриттiв пiдлог з лiнолеуму та релiну</t>
  </si>
  <si>
    <t>(Демонтаж)Прокладання трубопроводу водопостачання з труб сталевих водогазопровiдних оцинкованих дiаметром 20 мм</t>
  </si>
  <si>
    <t>(Демонтаж)Прокладання трубопроводу по стiнах будiвель i в каналах iз труб чавунних каналiзацiйних дiаметром 50 мм</t>
  </si>
  <si>
    <t>Забивання вибоїв у цементних пiдлогах площею до 0,25 м2</t>
  </si>
  <si>
    <t>Унiверсальний засiб для вирiвнювання та ремонту Thomsit RS 88</t>
  </si>
  <si>
    <t>Улаштування покриттів з керамічних плиток на розчині із сухої клеючої суміші, кількість плиток в 1 м2 понад 7 до 12 шт</t>
  </si>
  <si>
    <t>Плитка керамічна для підлоги з нековзкою поверхнею, 300х300 мм, т=7,5 мм</t>
  </si>
  <si>
    <t xml:space="preserve">Еластичний водостiйкий кольоровий шов до 5 мм                     Ceresit СЕ 40 aguastatic </t>
  </si>
  <si>
    <t>СТІНИ:</t>
  </si>
  <si>
    <t>Ремонт штукатурки внутрiшнiх стiн по каменю та бетону вапняним розчином, площа до 1 м2, товщина шару 20 мм</t>
  </si>
  <si>
    <t>Суміші сухі штукатурні МП-75</t>
  </si>
  <si>
    <t xml:space="preserve">Полiпшене штукатурення поверхонь стiн всереденi будiвлi цементно-вапняним або цементним розчином по каменю та бетону </t>
  </si>
  <si>
    <t>Покриття стiн грунтуючою фарбою СТ 16</t>
  </si>
  <si>
    <t>Фарба грунтуюча Ceresit CT 16</t>
  </si>
  <si>
    <t>Шпатлівка Кнауф НР фініш</t>
  </si>
  <si>
    <t>Безпіщане накриття поверхонь стін та укосів розчином із клейового гіпсу [типу "сатенгіпс"], на кожний шар товщиною 0,5 мм додавати до 2мм</t>
  </si>
  <si>
    <t>Полiпшене фарбування полiвiнiлацетатними водоемульсiйними сумiшами стiн та укосів по збiрних конструкцiях, пiдготовлених пiд фарбування</t>
  </si>
  <si>
    <t>Грунтовка глибокопроникна Ceresit CT 17</t>
  </si>
  <si>
    <t>Фарба IN 53 LUX  (колір)</t>
  </si>
  <si>
    <t xml:space="preserve">Облицювання поверхонь стін керамiчними плитками на розчині із сухої клеючої суміші, число плиток в 1 м2 понад 7 до 12 шт </t>
  </si>
  <si>
    <t>Клеюча сумiш для керамiчної плитки Ceresit СМ 11</t>
  </si>
  <si>
    <t>Еластичний водостiйкий кольоровий шов до 5 мм Ceresit СЕ 40 aguastatic</t>
  </si>
  <si>
    <t xml:space="preserve">Плитки керамiчнi </t>
  </si>
  <si>
    <t>Улаштування вертикальних
[горизонтальних] жалюзі</t>
  </si>
  <si>
    <t>10м.п.</t>
  </si>
  <si>
    <t>Ролет 1900х1700(Н)</t>
  </si>
  <si>
    <t>СТЕЛЯ</t>
  </si>
  <si>
    <t>Улаштування каркасу підвісних стель "Армстронг"</t>
  </si>
  <si>
    <t>Профіль основний Armstrong 24/29 (3,6м)</t>
  </si>
  <si>
    <t>Профіль поперечний Armstrong 24/29 (1,2м)</t>
  </si>
  <si>
    <t xml:space="preserve">Профіль поперечний Armstrong 24/29 (0,6м) </t>
  </si>
  <si>
    <t>Молдинг пристінний  Т1919Н Armstrong (3,0м)</t>
  </si>
  <si>
    <t>Стрижень-гачок 250мм</t>
  </si>
  <si>
    <t>Стрижень з вушком  250мм</t>
  </si>
  <si>
    <t>Пружина для підвіса</t>
  </si>
  <si>
    <t>Укладання плит стельових в каркас стелі "Армстронг"</t>
  </si>
  <si>
    <t>Плита підвісної стелі 600x600x15 KCS FEINSTRATOS MICRO board (вологост.99%)</t>
  </si>
  <si>
    <t>САНТЕХНІЧНІ РОБОТИ</t>
  </si>
  <si>
    <t>Прокладання трубопроводiв водопостачання з труб полiетиленових [поліпропіленових] напiрних дiаметром 20
мм</t>
  </si>
  <si>
    <t xml:space="preserve">Труба РР-РСТ FADO армована скловолокном  (PPR-FB-PPR)  PN-20 20х3,4 </t>
  </si>
  <si>
    <t>Муфта дiам. 20 мм</t>
  </si>
  <si>
    <t>Колiно 90 град. iз полiпропiлену дiам. 20 мм</t>
  </si>
  <si>
    <t>Трiйник iз полiпропiлену дiам. 20 мм</t>
  </si>
  <si>
    <t xml:space="preserve">Кран кутовий 1/2" х 1/2" </t>
  </si>
  <si>
    <t>Кріплення 20</t>
  </si>
  <si>
    <t>Установлення умивальникiв одиночних без пiдведення води</t>
  </si>
  <si>
    <t>Умивальник керамичний з п'єдисталом</t>
  </si>
  <si>
    <t>Сифон для умивальника</t>
  </si>
  <si>
    <t>Установлення змiшувачiв</t>
  </si>
  <si>
    <t xml:space="preserve">Змiшувач для умивальника </t>
  </si>
  <si>
    <t>м</t>
  </si>
  <si>
    <t>10к-т</t>
  </si>
  <si>
    <t>комплект</t>
  </si>
  <si>
    <t>10шт</t>
  </si>
  <si>
    <t>Прокладання трубопроводiв каналiзацiї з полiетиленових труб дiаметром 50 мм</t>
  </si>
  <si>
    <t>Труба каналізаційна для внутрішнього водовідведення 50х1000</t>
  </si>
  <si>
    <t>Труба каналізаційна для внутрішнього водовідведення 50х500</t>
  </si>
  <si>
    <t>Трійник ПП для внутрішньої каналізації 50/50/90*</t>
  </si>
  <si>
    <t>од.</t>
  </si>
  <si>
    <t>Відвід ПП для внутрішньої каналiзацiї Ф50 90*</t>
  </si>
  <si>
    <t>Хомут в зборі 1 1/2" (47-53мм) з гвинтом-шурупом 8*100 та дюбелем</t>
  </si>
  <si>
    <t>Монтаж водонагрiвника електричного</t>
  </si>
  <si>
    <t>Електроводонагрiвач електричний навісний в комплекті з запобіжним клапаном V=50л. N =1,5 кВт</t>
  </si>
  <si>
    <t xml:space="preserve">Кріплення для водонагрівача </t>
  </si>
  <si>
    <t>ECF шланги вода/стандарт НЖ ф15 ВВ 40см</t>
  </si>
  <si>
    <t>Установлення опалювальних радiаторiв сталевих</t>
  </si>
  <si>
    <t>100кВт</t>
  </si>
  <si>
    <t xml:space="preserve">Радіатори опалювальні біметалеві Mirado 500/95 </t>
  </si>
  <si>
    <t>Кронштейн (кріплення для опалювального радіатора)</t>
  </si>
  <si>
    <t>Муфта iз внутрiшньою рiзьбою дiам. 20х1/2" мм</t>
  </si>
  <si>
    <t>Муфта iз зовнiшньою рiзьбою дiам. 20х1/2" мм</t>
  </si>
  <si>
    <t>Кран шаровий ВН 1/2"</t>
  </si>
  <si>
    <t>Згін-американка 1/2"</t>
  </si>
  <si>
    <t>Комплект для підключення радіатору</t>
  </si>
  <si>
    <t>ЕЛЕКТРОТЕХНІЧНЕ РІШЕННЯ</t>
  </si>
  <si>
    <t>Кабель з мідними жилами  ВВГнгд-2х1,5</t>
  </si>
  <si>
    <t>Кабель з мідними жилами  ВВГнгд-3х2,5</t>
  </si>
  <si>
    <t>Забивання борозен</t>
  </si>
  <si>
    <t>Прокладання проводiв при схованiй проводцi в борознах</t>
  </si>
  <si>
    <t>Установлення вимикачiв герметичних i напiвгерметичних</t>
  </si>
  <si>
    <t xml:space="preserve">Вимикач одноклавішний </t>
  </si>
  <si>
    <t>Установлення штепсельних розеток герметичних та напiвгерметичних</t>
  </si>
  <si>
    <t>Розетка з заземлюючим контактом</t>
  </si>
  <si>
    <t>Коробка для електроустановочних виробів</t>
  </si>
  <si>
    <t>Монтаж свiтильникiв для люмiнесцентних ламп, якi встановлюються на штирах, кiлькiсть ламп 1 шт</t>
  </si>
  <si>
    <t>Світильник світлодіодний LED 600х600</t>
  </si>
  <si>
    <t>Загальновиробничі витрати по розділу</t>
  </si>
  <si>
    <t>Розділ 3. Сміття</t>
  </si>
  <si>
    <t>Навантаження смiття вручну</t>
  </si>
  <si>
    <t>1т</t>
  </si>
  <si>
    <t>Перевезення сміття до 20 км</t>
  </si>
  <si>
    <t>т</t>
  </si>
  <si>
    <t>Кошти на покриття адміністративних витрат будівельно-монтажних організацій</t>
  </si>
  <si>
    <t>ПДВ</t>
  </si>
  <si>
    <t>Розбирання облицювання стiн з керамiчних глазурованих плиток</t>
  </si>
  <si>
    <t>Стаціонарний УЗД апарат експертного класу Mindray DC-60 (або аналогічний з відповідними характристиками)</t>
  </si>
  <si>
    <t>ПОТОЧНИЙ РЕМОНТ КАБІНЕТУ:</t>
  </si>
  <si>
    <t>Безпіщане накриття поверхонь стін та укосів розчином із клейового гіпсу [типу "сатенгіпс"] товщиною шару 1 мм при нанесенні за 2 рази</t>
  </si>
  <si>
    <t>ОБЛАДНАННЯ та МЕБЛІ:</t>
  </si>
  <si>
    <t>Комплект датчиків (лінійний, конвексний, ендокавітальний)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</si>
</sst>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i/>
      <sz val="20"/>
      <color rgb="FFFF0000"/>
      <name val="Century Gothic"/>
      <family val="2"/>
      <charset val="204"/>
    </font>
    <font>
      <b/>
      <i/>
      <sz val="14"/>
      <color theme="1"/>
      <name val="Century Gothic"/>
      <family val="2"/>
      <charset val="204"/>
    </font>
    <font>
      <sz val="14"/>
      <color rgb="FF000000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164" fontId="1" fillId="2" borderId="0" xfId="0" applyNumberFormat="1" applyFont="1" applyFill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2" fontId="1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1" fillId="2" borderId="5" xfId="0" applyFont="1" applyFill="1" applyBorder="1"/>
    <xf numFmtId="0" fontId="1" fillId="2" borderId="0" xfId="0" applyFont="1" applyFill="1" applyBorder="1"/>
    <xf numFmtId="0" fontId="1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P123"/>
  <sheetViews>
    <sheetView tabSelected="1" zoomScaleNormal="100" workbookViewId="0">
      <selection activeCell="F123" sqref="F123"/>
    </sheetView>
  </sheetViews>
  <sheetFormatPr defaultColWidth="9.140625" defaultRowHeight="18" x14ac:dyDescent="0.25"/>
  <cols>
    <col min="1" max="1" width="5.85546875" style="1" customWidth="1"/>
    <col min="2" max="2" width="79.28515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7" width="12" style="1" customWidth="1"/>
    <col min="8" max="8" width="9.140625" style="1"/>
    <col min="9" max="9" width="14.7109375" style="1" bestFit="1" customWidth="1"/>
    <col min="10" max="16384" width="9.140625" style="1"/>
  </cols>
  <sheetData>
    <row r="2" spans="1:68" ht="25.5" x14ac:dyDescent="0.25">
      <c r="A2" s="26" t="s">
        <v>15</v>
      </c>
      <c r="B2" s="27"/>
      <c r="C2" s="27"/>
      <c r="D2" s="27"/>
      <c r="E2" s="27"/>
      <c r="F2" s="28"/>
    </row>
    <row r="3" spans="1:68" x14ac:dyDescent="0.25">
      <c r="A3" s="12"/>
      <c r="B3" s="13"/>
      <c r="C3" s="13"/>
      <c r="D3" s="13"/>
      <c r="E3" s="13"/>
      <c r="F3" s="14"/>
    </row>
    <row r="4" spans="1:68" ht="54" x14ac:dyDescent="0.25">
      <c r="A4" s="2" t="s">
        <v>0</v>
      </c>
      <c r="B4" s="3" t="s">
        <v>4</v>
      </c>
      <c r="C4" s="3" t="s">
        <v>2</v>
      </c>
      <c r="D4" s="3" t="s">
        <v>7</v>
      </c>
      <c r="E4" s="3" t="s">
        <v>1</v>
      </c>
      <c r="F4" s="3" t="s">
        <v>3</v>
      </c>
    </row>
    <row r="5" spans="1:68" x14ac:dyDescent="0.25">
      <c r="A5" s="2"/>
      <c r="B5" s="3" t="s">
        <v>125</v>
      </c>
      <c r="C5" s="3"/>
      <c r="D5" s="3"/>
      <c r="E5" s="3"/>
      <c r="F5" s="3"/>
    </row>
    <row r="6" spans="1:68" ht="54" x14ac:dyDescent="0.25">
      <c r="A6" s="24">
        <v>1</v>
      </c>
      <c r="B6" s="10" t="s">
        <v>122</v>
      </c>
      <c r="C6" s="25">
        <v>1</v>
      </c>
      <c r="D6" s="25" t="s">
        <v>9</v>
      </c>
      <c r="E6" s="5">
        <v>780000</v>
      </c>
      <c r="F6" s="5">
        <f>C6*E6</f>
        <v>780000</v>
      </c>
    </row>
    <row r="7" spans="1:68" ht="35.25" customHeight="1" x14ac:dyDescent="0.25">
      <c r="A7" s="24">
        <v>2</v>
      </c>
      <c r="B7" s="10" t="s">
        <v>126</v>
      </c>
      <c r="C7" s="25">
        <v>1</v>
      </c>
      <c r="D7" s="25" t="s">
        <v>9</v>
      </c>
      <c r="E7" s="5">
        <v>489000</v>
      </c>
      <c r="F7" s="5">
        <f>C7*E7</f>
        <v>489000</v>
      </c>
    </row>
    <row r="8" spans="1:68" x14ac:dyDescent="0.25">
      <c r="A8" s="2"/>
      <c r="B8" s="3" t="s">
        <v>123</v>
      </c>
      <c r="C8" s="3"/>
      <c r="D8" s="3"/>
      <c r="E8" s="3"/>
      <c r="F8" s="3"/>
    </row>
    <row r="9" spans="1:68" x14ac:dyDescent="0.25">
      <c r="A9" s="4"/>
      <c r="B9" s="9" t="s">
        <v>16</v>
      </c>
      <c r="C9" s="4"/>
      <c r="D9" s="4"/>
      <c r="E9" s="4"/>
      <c r="F9" s="4"/>
    </row>
    <row r="10" spans="1:68" ht="36" x14ac:dyDescent="0.25">
      <c r="A10" s="4">
        <v>1</v>
      </c>
      <c r="B10" s="10" t="s">
        <v>121</v>
      </c>
      <c r="C10" s="4">
        <v>0.18759999999999999</v>
      </c>
      <c r="D10" s="4" t="s">
        <v>11</v>
      </c>
      <c r="E10" s="5">
        <v>6916.14</v>
      </c>
      <c r="F10" s="5">
        <f>C10*E10</f>
        <v>1297.467864</v>
      </c>
      <c r="I10" s="11"/>
    </row>
    <row r="11" spans="1:68" x14ac:dyDescent="0.25">
      <c r="A11" s="4">
        <v>2</v>
      </c>
      <c r="B11" s="10" t="s">
        <v>17</v>
      </c>
      <c r="C11" s="4">
        <v>0.14940000000000001</v>
      </c>
      <c r="D11" s="4" t="s">
        <v>13</v>
      </c>
      <c r="E11" s="4">
        <v>538.83000000000004</v>
      </c>
      <c r="F11" s="5">
        <f>C11*E11</f>
        <v>80.501202000000006</v>
      </c>
    </row>
    <row r="12" spans="1:68" x14ac:dyDescent="0.25">
      <c r="A12" s="4">
        <v>3</v>
      </c>
      <c r="B12" s="10" t="s">
        <v>27</v>
      </c>
      <c r="C12" s="4">
        <v>0.13400000000000001</v>
      </c>
      <c r="D12" s="4" t="s">
        <v>11</v>
      </c>
      <c r="E12" s="4">
        <v>1627.34</v>
      </c>
      <c r="F12" s="5">
        <f t="shared" ref="F12:F75" si="0">C12*E12</f>
        <v>218.06356</v>
      </c>
    </row>
    <row r="13" spans="1:68" s="16" customFormat="1" x14ac:dyDescent="0.25">
      <c r="A13" s="4">
        <v>4</v>
      </c>
      <c r="B13" s="21" t="s">
        <v>18</v>
      </c>
      <c r="C13" s="15">
        <v>0.04</v>
      </c>
      <c r="D13" s="15" t="s">
        <v>14</v>
      </c>
      <c r="E13" s="15">
        <v>695.35</v>
      </c>
      <c r="F13" s="5">
        <f t="shared" si="0"/>
        <v>27.814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</row>
    <row r="14" spans="1:68" x14ac:dyDescent="0.25">
      <c r="A14" s="4">
        <v>5</v>
      </c>
      <c r="B14" s="21" t="s">
        <v>19</v>
      </c>
      <c r="C14" s="4">
        <v>0.02</v>
      </c>
      <c r="D14" s="4" t="s">
        <v>14</v>
      </c>
      <c r="E14" s="4">
        <v>2230.34</v>
      </c>
      <c r="F14" s="5">
        <f t="shared" si="0"/>
        <v>44.606800000000007</v>
      </c>
    </row>
    <row r="15" spans="1:68" x14ac:dyDescent="0.25">
      <c r="A15" s="4">
        <v>6</v>
      </c>
      <c r="B15" s="10" t="s">
        <v>20</v>
      </c>
      <c r="C15" s="4">
        <v>0.01</v>
      </c>
      <c r="D15" s="4" t="s">
        <v>14</v>
      </c>
      <c r="E15" s="4">
        <v>10274.15</v>
      </c>
      <c r="F15" s="5">
        <f t="shared" si="0"/>
        <v>102.7415</v>
      </c>
    </row>
    <row r="16" spans="1:68" ht="55.5" customHeight="1" x14ac:dyDescent="0.25">
      <c r="A16" s="4">
        <v>7</v>
      </c>
      <c r="B16" s="10" t="s">
        <v>28</v>
      </c>
      <c r="C16" s="4">
        <v>0.08</v>
      </c>
      <c r="D16" s="4" t="s">
        <v>13</v>
      </c>
      <c r="E16" s="4">
        <v>2793.33</v>
      </c>
      <c r="F16" s="5">
        <f t="shared" si="0"/>
        <v>223.46639999999999</v>
      </c>
    </row>
    <row r="17" spans="1:6" ht="52.5" customHeight="1" x14ac:dyDescent="0.25">
      <c r="A17" s="4">
        <v>8</v>
      </c>
      <c r="B17" s="10" t="s">
        <v>29</v>
      </c>
      <c r="C17" s="4">
        <v>0.03</v>
      </c>
      <c r="D17" s="4" t="s">
        <v>13</v>
      </c>
      <c r="E17" s="4">
        <v>6188.68</v>
      </c>
      <c r="F17" s="5">
        <f t="shared" si="0"/>
        <v>185.66040000000001</v>
      </c>
    </row>
    <row r="18" spans="1:6" x14ac:dyDescent="0.25">
      <c r="A18" s="4">
        <v>9</v>
      </c>
      <c r="B18" s="8" t="s">
        <v>113</v>
      </c>
      <c r="C18" s="4">
        <v>1</v>
      </c>
      <c r="D18" s="4"/>
      <c r="E18" s="4">
        <v>1006.28</v>
      </c>
      <c r="F18" s="5">
        <f t="shared" si="0"/>
        <v>1006.28</v>
      </c>
    </row>
    <row r="19" spans="1:6" x14ac:dyDescent="0.25">
      <c r="A19" s="4"/>
      <c r="B19" s="9" t="s">
        <v>21</v>
      </c>
      <c r="C19" s="4"/>
      <c r="D19" s="4"/>
      <c r="E19" s="4"/>
      <c r="F19" s="5"/>
    </row>
    <row r="20" spans="1:6" x14ac:dyDescent="0.25">
      <c r="A20" s="4"/>
      <c r="B20" s="22" t="s">
        <v>22</v>
      </c>
      <c r="C20" s="4"/>
      <c r="D20" s="4"/>
      <c r="E20" s="4"/>
      <c r="F20" s="5"/>
    </row>
    <row r="21" spans="1:6" ht="36" x14ac:dyDescent="0.25">
      <c r="A21" s="4">
        <v>1</v>
      </c>
      <c r="B21" s="10" t="s">
        <v>30</v>
      </c>
      <c r="C21" s="4">
        <v>0.18</v>
      </c>
      <c r="D21" s="4" t="s">
        <v>23</v>
      </c>
      <c r="E21" s="4">
        <v>6389.18</v>
      </c>
      <c r="F21" s="5">
        <f t="shared" si="0"/>
        <v>1150.0524</v>
      </c>
    </row>
    <row r="22" spans="1:6" ht="36" x14ac:dyDescent="0.25">
      <c r="A22" s="4">
        <v>2</v>
      </c>
      <c r="B22" s="10" t="s">
        <v>31</v>
      </c>
      <c r="C22" s="4">
        <v>50</v>
      </c>
      <c r="D22" s="4" t="s">
        <v>12</v>
      </c>
      <c r="E22" s="4">
        <v>27.02</v>
      </c>
      <c r="F22" s="5">
        <f>C22*E22</f>
        <v>1351</v>
      </c>
    </row>
    <row r="23" spans="1:6" ht="51.75" customHeight="1" x14ac:dyDescent="0.25">
      <c r="A23" s="4">
        <v>3</v>
      </c>
      <c r="B23" s="10" t="s">
        <v>32</v>
      </c>
      <c r="C23" s="4">
        <v>0.13400000000000001</v>
      </c>
      <c r="D23" s="4" t="s">
        <v>11</v>
      </c>
      <c r="E23" s="4">
        <v>20532.32</v>
      </c>
      <c r="F23" s="5">
        <f t="shared" si="0"/>
        <v>2751.33088</v>
      </c>
    </row>
    <row r="24" spans="1:6" ht="36" x14ac:dyDescent="0.25">
      <c r="A24" s="4">
        <v>4</v>
      </c>
      <c r="B24" s="10" t="s">
        <v>33</v>
      </c>
      <c r="C24" s="4">
        <v>13.667999999999999</v>
      </c>
      <c r="D24" s="4" t="s">
        <v>10</v>
      </c>
      <c r="E24" s="4">
        <v>250.14</v>
      </c>
      <c r="F24" s="5">
        <f t="shared" si="0"/>
        <v>3418.9135199999996</v>
      </c>
    </row>
    <row r="25" spans="1:6" x14ac:dyDescent="0.25">
      <c r="A25" s="4">
        <v>5</v>
      </c>
      <c r="B25" s="8" t="s">
        <v>24</v>
      </c>
      <c r="C25" s="4">
        <v>2.68</v>
      </c>
      <c r="D25" s="4" t="s">
        <v>25</v>
      </c>
      <c r="E25" s="4">
        <v>29.29</v>
      </c>
      <c r="F25" s="5">
        <f t="shared" si="0"/>
        <v>78.497200000000007</v>
      </c>
    </row>
    <row r="26" spans="1:6" ht="36" x14ac:dyDescent="0.25">
      <c r="A26" s="4">
        <v>6</v>
      </c>
      <c r="B26" s="10" t="s">
        <v>26</v>
      </c>
      <c r="C26" s="4">
        <v>69.680000000000007</v>
      </c>
      <c r="D26" s="4" t="s">
        <v>12</v>
      </c>
      <c r="E26" s="4">
        <v>18.03</v>
      </c>
      <c r="F26" s="5">
        <f t="shared" si="0"/>
        <v>1256.3304000000003</v>
      </c>
    </row>
    <row r="27" spans="1:6" ht="36" x14ac:dyDescent="0.25">
      <c r="A27" s="4">
        <v>7</v>
      </c>
      <c r="B27" s="10" t="s">
        <v>34</v>
      </c>
      <c r="C27" s="4">
        <v>6.0839999999999996</v>
      </c>
      <c r="D27" s="4" t="s">
        <v>12</v>
      </c>
      <c r="E27" s="4">
        <v>86.88</v>
      </c>
      <c r="F27" s="5">
        <f t="shared" si="0"/>
        <v>528.57791999999995</v>
      </c>
    </row>
    <row r="28" spans="1:6" x14ac:dyDescent="0.25">
      <c r="A28" s="4"/>
      <c r="B28" s="22" t="s">
        <v>35</v>
      </c>
      <c r="C28" s="4"/>
      <c r="D28" s="4"/>
      <c r="E28" s="4"/>
      <c r="F28" s="5"/>
    </row>
    <row r="29" spans="1:6" ht="50.25" customHeight="1" x14ac:dyDescent="0.25">
      <c r="A29" s="4">
        <v>1</v>
      </c>
      <c r="B29" s="10" t="s">
        <v>36</v>
      </c>
      <c r="C29" s="4">
        <v>4.4999999999999998E-2</v>
      </c>
      <c r="D29" s="4" t="s">
        <v>11</v>
      </c>
      <c r="E29" s="4">
        <v>30859.45</v>
      </c>
      <c r="F29" s="5">
        <f t="shared" si="0"/>
        <v>1388.67525</v>
      </c>
    </row>
    <row r="30" spans="1:6" x14ac:dyDescent="0.25">
      <c r="A30" s="4">
        <v>2</v>
      </c>
      <c r="B30" s="8" t="s">
        <v>37</v>
      </c>
      <c r="C30" s="4">
        <v>90</v>
      </c>
      <c r="D30" s="4" t="s">
        <v>12</v>
      </c>
      <c r="E30" s="4">
        <v>6.14</v>
      </c>
      <c r="F30" s="5">
        <f t="shared" si="0"/>
        <v>552.6</v>
      </c>
    </row>
    <row r="31" spans="1:6" ht="54" x14ac:dyDescent="0.25">
      <c r="A31" s="4">
        <v>3</v>
      </c>
      <c r="B31" s="10" t="s">
        <v>38</v>
      </c>
      <c r="C31" s="4">
        <v>0.18759999999999999</v>
      </c>
      <c r="D31" s="4" t="s">
        <v>11</v>
      </c>
      <c r="E31" s="4">
        <v>14485.06</v>
      </c>
      <c r="F31" s="5">
        <f t="shared" si="0"/>
        <v>2717.3972559999997</v>
      </c>
    </row>
    <row r="32" spans="1:6" x14ac:dyDescent="0.25">
      <c r="A32" s="4">
        <v>4</v>
      </c>
      <c r="B32" s="10" t="s">
        <v>37</v>
      </c>
      <c r="C32" s="4">
        <v>375.2</v>
      </c>
      <c r="D32" s="4" t="s">
        <v>12</v>
      </c>
      <c r="E32" s="4">
        <v>6.14</v>
      </c>
      <c r="F32" s="5">
        <f t="shared" si="0"/>
        <v>2303.7279999999996</v>
      </c>
    </row>
    <row r="33" spans="1:6" x14ac:dyDescent="0.25">
      <c r="A33" s="4">
        <v>5</v>
      </c>
      <c r="B33" s="10" t="s">
        <v>39</v>
      </c>
      <c r="C33" s="4">
        <v>0.14269999999999999</v>
      </c>
      <c r="D33" s="4" t="s">
        <v>11</v>
      </c>
      <c r="E33" s="4">
        <v>2769.12</v>
      </c>
      <c r="F33" s="5">
        <f t="shared" si="0"/>
        <v>395.15342399999997</v>
      </c>
    </row>
    <row r="34" spans="1:6" x14ac:dyDescent="0.25">
      <c r="A34" s="4">
        <v>6</v>
      </c>
      <c r="B34" s="10" t="s">
        <v>40</v>
      </c>
      <c r="C34" s="4">
        <v>4.2809999999999997</v>
      </c>
      <c r="D34" s="4" t="s">
        <v>12</v>
      </c>
      <c r="E34" s="4">
        <v>53.3</v>
      </c>
      <c r="F34" s="5">
        <f t="shared" si="0"/>
        <v>228.17729999999997</v>
      </c>
    </row>
    <row r="35" spans="1:6" ht="57.75" customHeight="1" x14ac:dyDescent="0.25">
      <c r="A35" s="4">
        <v>7</v>
      </c>
      <c r="B35" s="10" t="s">
        <v>124</v>
      </c>
      <c r="C35" s="4">
        <v>0.38929999999999998</v>
      </c>
      <c r="D35" s="4" t="s">
        <v>11</v>
      </c>
      <c r="E35" s="4">
        <v>5662.49</v>
      </c>
      <c r="F35" s="5">
        <f t="shared" si="0"/>
        <v>2204.4073569999996</v>
      </c>
    </row>
    <row r="36" spans="1:6" x14ac:dyDescent="0.25">
      <c r="A36" s="4">
        <v>8</v>
      </c>
      <c r="B36" s="10" t="s">
        <v>41</v>
      </c>
      <c r="C36" s="4">
        <v>35.036999999999999</v>
      </c>
      <c r="D36" s="4" t="s">
        <v>12</v>
      </c>
      <c r="E36" s="4">
        <v>6.5</v>
      </c>
      <c r="F36" s="5">
        <f t="shared" si="0"/>
        <v>227.7405</v>
      </c>
    </row>
    <row r="37" spans="1:6" ht="54" x14ac:dyDescent="0.25">
      <c r="A37" s="4">
        <v>9</v>
      </c>
      <c r="B37" s="10" t="s">
        <v>42</v>
      </c>
      <c r="C37" s="4">
        <v>0.38929999999999998</v>
      </c>
      <c r="D37" s="4" t="s">
        <v>11</v>
      </c>
      <c r="E37" s="4">
        <v>2846.21</v>
      </c>
      <c r="F37" s="5">
        <f t="shared" si="0"/>
        <v>1108.0295529999999</v>
      </c>
    </row>
    <row r="38" spans="1:6" x14ac:dyDescent="0.25">
      <c r="A38" s="4">
        <v>10</v>
      </c>
      <c r="B38" s="10" t="s">
        <v>41</v>
      </c>
      <c r="C38" s="4">
        <v>35.036999999999999</v>
      </c>
      <c r="D38" s="4" t="s">
        <v>12</v>
      </c>
      <c r="E38" s="4">
        <v>6.5</v>
      </c>
      <c r="F38" s="5">
        <f t="shared" si="0"/>
        <v>227.7405</v>
      </c>
    </row>
    <row r="39" spans="1:6" ht="54" x14ac:dyDescent="0.25">
      <c r="A39" s="4">
        <v>11</v>
      </c>
      <c r="B39" s="10" t="s">
        <v>43</v>
      </c>
      <c r="C39" s="4">
        <v>0.38929999999999998</v>
      </c>
      <c r="D39" s="4" t="s">
        <v>11</v>
      </c>
      <c r="E39" s="4">
        <v>4721.83</v>
      </c>
      <c r="F39" s="5">
        <f t="shared" si="0"/>
        <v>1838.2084189999998</v>
      </c>
    </row>
    <row r="40" spans="1:6" x14ac:dyDescent="0.25">
      <c r="A40" s="4">
        <v>12</v>
      </c>
      <c r="B40" s="10" t="s">
        <v>44</v>
      </c>
      <c r="C40" s="4">
        <v>7.7859999999999996</v>
      </c>
      <c r="D40" s="4" t="s">
        <v>25</v>
      </c>
      <c r="E40" s="4">
        <v>29.21</v>
      </c>
      <c r="F40" s="5">
        <f t="shared" si="0"/>
        <v>227.42905999999999</v>
      </c>
    </row>
    <row r="41" spans="1:6" x14ac:dyDescent="0.25">
      <c r="A41" s="4">
        <v>13</v>
      </c>
      <c r="B41" s="10" t="s">
        <v>45</v>
      </c>
      <c r="C41" s="4">
        <v>11.679</v>
      </c>
      <c r="D41" s="4" t="s">
        <v>12</v>
      </c>
      <c r="E41" s="4">
        <v>107.96</v>
      </c>
      <c r="F41" s="5">
        <f t="shared" si="0"/>
        <v>1260.86484</v>
      </c>
    </row>
    <row r="42" spans="1:6" ht="54" x14ac:dyDescent="0.25">
      <c r="A42" s="4">
        <v>14</v>
      </c>
      <c r="B42" s="10" t="s">
        <v>46</v>
      </c>
      <c r="C42" s="4">
        <v>0.02</v>
      </c>
      <c r="D42" s="4" t="s">
        <v>11</v>
      </c>
      <c r="E42" s="4">
        <v>31824.78</v>
      </c>
      <c r="F42" s="5">
        <f t="shared" si="0"/>
        <v>636.49559999999997</v>
      </c>
    </row>
    <row r="43" spans="1:6" x14ac:dyDescent="0.25">
      <c r="A43" s="4">
        <v>15</v>
      </c>
      <c r="B43" s="10" t="s">
        <v>44</v>
      </c>
      <c r="C43" s="4">
        <v>0.4</v>
      </c>
      <c r="D43" s="4" t="s">
        <v>25</v>
      </c>
      <c r="E43" s="4">
        <v>29.21</v>
      </c>
      <c r="F43" s="5">
        <f t="shared" si="0"/>
        <v>11.684000000000001</v>
      </c>
    </row>
    <row r="44" spans="1:6" x14ac:dyDescent="0.25">
      <c r="A44" s="4">
        <v>16</v>
      </c>
      <c r="B44" s="10" t="s">
        <v>47</v>
      </c>
      <c r="C44" s="4">
        <v>10.4</v>
      </c>
      <c r="D44" s="4" t="s">
        <v>12</v>
      </c>
      <c r="E44" s="4">
        <v>6.46</v>
      </c>
      <c r="F44" s="5">
        <f t="shared" si="0"/>
        <v>67.183999999999997</v>
      </c>
    </row>
    <row r="45" spans="1:6" ht="36" x14ac:dyDescent="0.25">
      <c r="A45" s="4">
        <v>17</v>
      </c>
      <c r="B45" s="10" t="s">
        <v>48</v>
      </c>
      <c r="C45" s="4">
        <v>0.90600000000000003</v>
      </c>
      <c r="D45" s="4" t="s">
        <v>12</v>
      </c>
      <c r="E45" s="4">
        <v>86.88</v>
      </c>
      <c r="F45" s="5">
        <f t="shared" si="0"/>
        <v>78.713279999999997</v>
      </c>
    </row>
    <row r="46" spans="1:6" x14ac:dyDescent="0.25">
      <c r="A46" s="4">
        <v>18</v>
      </c>
      <c r="B46" s="10" t="s">
        <v>49</v>
      </c>
      <c r="C46" s="4">
        <v>2.02</v>
      </c>
      <c r="D46" s="4" t="s">
        <v>10</v>
      </c>
      <c r="E46" s="4">
        <v>217.64</v>
      </c>
      <c r="F46" s="5">
        <f t="shared" si="0"/>
        <v>439.63279999999997</v>
      </c>
    </row>
    <row r="47" spans="1:6" ht="36" x14ac:dyDescent="0.25">
      <c r="A47" s="4">
        <v>19</v>
      </c>
      <c r="B47" s="10" t="s">
        <v>50</v>
      </c>
      <c r="C47" s="4">
        <v>0.19</v>
      </c>
      <c r="D47" s="4" t="s">
        <v>51</v>
      </c>
      <c r="E47" s="4">
        <v>1197.67</v>
      </c>
      <c r="F47" s="5">
        <f t="shared" si="0"/>
        <v>227.55730000000003</v>
      </c>
    </row>
    <row r="48" spans="1:6" x14ac:dyDescent="0.25">
      <c r="A48" s="4">
        <v>20</v>
      </c>
      <c r="B48" s="10" t="s">
        <v>52</v>
      </c>
      <c r="C48" s="4">
        <v>1</v>
      </c>
      <c r="D48" s="4" t="s">
        <v>9</v>
      </c>
      <c r="E48" s="5">
        <v>969.81399999999996</v>
      </c>
      <c r="F48" s="5">
        <f t="shared" si="0"/>
        <v>969.81399999999996</v>
      </c>
    </row>
    <row r="49" spans="1:67" x14ac:dyDescent="0.25">
      <c r="A49" s="4"/>
      <c r="B49" s="22" t="s">
        <v>53</v>
      </c>
      <c r="C49" s="4"/>
      <c r="D49" s="4"/>
      <c r="E49" s="4"/>
      <c r="F49" s="5"/>
    </row>
    <row r="50" spans="1:67" x14ac:dyDescent="0.25">
      <c r="A50" s="4">
        <v>1</v>
      </c>
      <c r="B50" s="10" t="s">
        <v>54</v>
      </c>
      <c r="C50" s="4">
        <v>0.13400000000000001</v>
      </c>
      <c r="D50" s="4" t="s">
        <v>11</v>
      </c>
      <c r="E50" s="4">
        <v>17147.45</v>
      </c>
      <c r="F50" s="5">
        <f t="shared" si="0"/>
        <v>2297.7583000000004</v>
      </c>
    </row>
    <row r="51" spans="1:67" x14ac:dyDescent="0.25">
      <c r="A51" s="4">
        <v>2</v>
      </c>
      <c r="B51" s="10" t="s">
        <v>55</v>
      </c>
      <c r="C51" s="4">
        <v>4</v>
      </c>
      <c r="D51" s="4" t="s">
        <v>9</v>
      </c>
      <c r="E51" s="4">
        <v>82.66</v>
      </c>
      <c r="F51" s="5">
        <f t="shared" si="0"/>
        <v>330.64</v>
      </c>
    </row>
    <row r="52" spans="1:67" x14ac:dyDescent="0.25">
      <c r="A52" s="4">
        <v>3</v>
      </c>
      <c r="B52" s="10" t="s">
        <v>56</v>
      </c>
      <c r="C52" s="4">
        <v>21</v>
      </c>
      <c r="D52" s="4" t="s">
        <v>9</v>
      </c>
      <c r="E52" s="4">
        <v>27.12</v>
      </c>
      <c r="F52" s="5">
        <f t="shared" si="0"/>
        <v>569.52</v>
      </c>
      <c r="G52" s="19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</row>
    <row r="53" spans="1:67" s="16" customFormat="1" x14ac:dyDescent="0.25">
      <c r="A53" s="4">
        <v>4</v>
      </c>
      <c r="B53" s="10" t="s">
        <v>57</v>
      </c>
      <c r="C53" s="15">
        <v>21</v>
      </c>
      <c r="D53" s="15" t="s">
        <v>9</v>
      </c>
      <c r="E53" s="15">
        <v>13.61</v>
      </c>
      <c r="F53" s="5">
        <f t="shared" si="0"/>
        <v>285.81</v>
      </c>
      <c r="G53" s="19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1"/>
      <c r="BM53" s="1"/>
      <c r="BN53" s="1"/>
      <c r="BO53" s="1"/>
    </row>
    <row r="54" spans="1:67" x14ac:dyDescent="0.25">
      <c r="A54" s="4">
        <v>5</v>
      </c>
      <c r="B54" s="10" t="s">
        <v>58</v>
      </c>
      <c r="C54" s="4">
        <v>5</v>
      </c>
      <c r="D54" s="4" t="s">
        <v>9</v>
      </c>
      <c r="E54" s="4">
        <v>54</v>
      </c>
      <c r="F54" s="5">
        <f t="shared" si="0"/>
        <v>270</v>
      </c>
      <c r="G54" s="19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</row>
    <row r="55" spans="1:67" x14ac:dyDescent="0.25">
      <c r="A55" s="4">
        <v>6</v>
      </c>
      <c r="B55" s="10" t="s">
        <v>59</v>
      </c>
      <c r="C55" s="4">
        <v>11</v>
      </c>
      <c r="D55" s="4" t="s">
        <v>9</v>
      </c>
      <c r="E55" s="4">
        <v>2.2599999999999998</v>
      </c>
      <c r="F55" s="5">
        <f t="shared" si="0"/>
        <v>24.86</v>
      </c>
      <c r="G55" s="19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</row>
    <row r="56" spans="1:67" x14ac:dyDescent="0.25">
      <c r="A56" s="4">
        <v>7</v>
      </c>
      <c r="B56" s="10" t="s">
        <v>60</v>
      </c>
      <c r="C56" s="4">
        <v>11</v>
      </c>
      <c r="D56" s="4" t="s">
        <v>9</v>
      </c>
      <c r="E56" s="4">
        <v>2.2599999999999998</v>
      </c>
      <c r="F56" s="5">
        <f t="shared" si="0"/>
        <v>24.86</v>
      </c>
      <c r="G56" s="19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</row>
    <row r="57" spans="1:67" s="16" customFormat="1" x14ac:dyDescent="0.25">
      <c r="A57" s="4">
        <v>8</v>
      </c>
      <c r="B57" s="10" t="s">
        <v>61</v>
      </c>
      <c r="C57" s="15">
        <v>11</v>
      </c>
      <c r="D57" s="15" t="s">
        <v>9</v>
      </c>
      <c r="E57" s="15">
        <v>5.68</v>
      </c>
      <c r="F57" s="5">
        <f t="shared" si="0"/>
        <v>62.48</v>
      </c>
      <c r="G57" s="19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1"/>
      <c r="BM57" s="1"/>
      <c r="BN57" s="1"/>
      <c r="BO57" s="1"/>
    </row>
    <row r="58" spans="1:67" s="16" customFormat="1" x14ac:dyDescent="0.25">
      <c r="A58" s="4">
        <v>9</v>
      </c>
      <c r="B58" s="10" t="s">
        <v>62</v>
      </c>
      <c r="C58" s="15">
        <v>0.1232</v>
      </c>
      <c r="D58" s="15" t="s">
        <v>11</v>
      </c>
      <c r="E58" s="15">
        <v>2040.31</v>
      </c>
      <c r="F58" s="5">
        <f t="shared" si="0"/>
        <v>251.36619200000001</v>
      </c>
      <c r="G58" s="19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1"/>
      <c r="BM58" s="1"/>
      <c r="BN58" s="1"/>
      <c r="BO58" s="1"/>
    </row>
    <row r="59" spans="1:67" s="16" customFormat="1" ht="36" x14ac:dyDescent="0.25">
      <c r="A59" s="4">
        <v>10</v>
      </c>
      <c r="B59" s="10" t="s">
        <v>63</v>
      </c>
      <c r="C59" s="15">
        <v>36</v>
      </c>
      <c r="D59" s="15" t="s">
        <v>9</v>
      </c>
      <c r="E59" s="15">
        <v>112.3</v>
      </c>
      <c r="F59" s="5">
        <f t="shared" si="0"/>
        <v>4042.7999999999997</v>
      </c>
      <c r="G59" s="19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1"/>
      <c r="BM59" s="1"/>
      <c r="BN59" s="1"/>
      <c r="BO59" s="1"/>
    </row>
    <row r="60" spans="1:67" s="16" customFormat="1" x14ac:dyDescent="0.25">
      <c r="A60" s="15"/>
      <c r="B60" s="22" t="s">
        <v>64</v>
      </c>
      <c r="C60" s="15"/>
      <c r="D60" s="15"/>
      <c r="E60" s="15"/>
      <c r="F60" s="5"/>
      <c r="G60" s="19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1"/>
      <c r="BM60" s="1"/>
      <c r="BN60" s="1"/>
      <c r="BO60" s="1"/>
    </row>
    <row r="61" spans="1:67" s="16" customFormat="1" ht="60.75" customHeight="1" x14ac:dyDescent="0.25">
      <c r="A61" s="15">
        <v>1</v>
      </c>
      <c r="B61" s="10" t="s">
        <v>65</v>
      </c>
      <c r="C61" s="15">
        <v>0.2</v>
      </c>
      <c r="D61" s="15" t="s">
        <v>13</v>
      </c>
      <c r="E61" s="15">
        <v>6437.68</v>
      </c>
      <c r="F61" s="5">
        <f t="shared" si="0"/>
        <v>1287.5360000000001</v>
      </c>
      <c r="G61" s="19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1"/>
      <c r="BM61" s="1"/>
      <c r="BN61" s="1"/>
      <c r="BO61" s="1"/>
    </row>
    <row r="62" spans="1:67" s="16" customFormat="1" ht="36" x14ac:dyDescent="0.25">
      <c r="A62" s="15">
        <v>2</v>
      </c>
      <c r="B62" s="10" t="s">
        <v>66</v>
      </c>
      <c r="C62" s="15">
        <v>20</v>
      </c>
      <c r="D62" s="15" t="s">
        <v>77</v>
      </c>
      <c r="E62" s="15">
        <v>42.87</v>
      </c>
      <c r="F62" s="5">
        <f t="shared" si="0"/>
        <v>857.4</v>
      </c>
      <c r="G62" s="19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1"/>
      <c r="BM62" s="1"/>
      <c r="BN62" s="1"/>
      <c r="BO62" s="1"/>
    </row>
    <row r="63" spans="1:67" s="16" customFormat="1" x14ac:dyDescent="0.25">
      <c r="A63" s="15">
        <v>3</v>
      </c>
      <c r="B63" s="10" t="s">
        <v>67</v>
      </c>
      <c r="C63" s="15">
        <v>4</v>
      </c>
      <c r="D63" s="15" t="s">
        <v>9</v>
      </c>
      <c r="E63" s="15">
        <v>3.91</v>
      </c>
      <c r="F63" s="5">
        <f t="shared" si="0"/>
        <v>15.64</v>
      </c>
      <c r="G63" s="19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1"/>
      <c r="BM63" s="1"/>
      <c r="BN63" s="1"/>
      <c r="BO63" s="1"/>
    </row>
    <row r="64" spans="1:67" s="16" customFormat="1" x14ac:dyDescent="0.25">
      <c r="A64" s="15">
        <v>4</v>
      </c>
      <c r="B64" s="10" t="s">
        <v>68</v>
      </c>
      <c r="C64" s="15">
        <v>10</v>
      </c>
      <c r="D64" s="15" t="s">
        <v>9</v>
      </c>
      <c r="E64" s="15">
        <v>4.93</v>
      </c>
      <c r="F64" s="5">
        <f t="shared" si="0"/>
        <v>49.3</v>
      </c>
      <c r="G64" s="19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1"/>
      <c r="BM64" s="1"/>
      <c r="BN64" s="1"/>
      <c r="BO64" s="1"/>
    </row>
    <row r="65" spans="1:67" s="16" customFormat="1" x14ac:dyDescent="0.25">
      <c r="A65" s="15">
        <v>5</v>
      </c>
      <c r="B65" s="10" t="s">
        <v>69</v>
      </c>
      <c r="C65" s="15">
        <v>4</v>
      </c>
      <c r="D65" s="15" t="s">
        <v>9</v>
      </c>
      <c r="E65" s="15">
        <v>6.97</v>
      </c>
      <c r="F65" s="5">
        <f t="shared" si="0"/>
        <v>27.88</v>
      </c>
      <c r="G65" s="19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1"/>
      <c r="BM65" s="1"/>
      <c r="BN65" s="1"/>
      <c r="BO65" s="1"/>
    </row>
    <row r="66" spans="1:67" s="16" customFormat="1" x14ac:dyDescent="0.25">
      <c r="A66" s="15">
        <v>6</v>
      </c>
      <c r="B66" s="10" t="s">
        <v>70</v>
      </c>
      <c r="C66" s="15">
        <v>4</v>
      </c>
      <c r="D66" s="15" t="s">
        <v>9</v>
      </c>
      <c r="E66" s="15">
        <v>214.22</v>
      </c>
      <c r="F66" s="5">
        <f t="shared" si="0"/>
        <v>856.88</v>
      </c>
      <c r="G66" s="19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1"/>
      <c r="BM66" s="1"/>
      <c r="BN66" s="1"/>
      <c r="BO66" s="1"/>
    </row>
    <row r="67" spans="1:67" s="16" customFormat="1" x14ac:dyDescent="0.25">
      <c r="A67" s="15">
        <v>7</v>
      </c>
      <c r="B67" s="10" t="s">
        <v>71</v>
      </c>
      <c r="C67" s="15">
        <v>20</v>
      </c>
      <c r="D67" s="15" t="s">
        <v>9</v>
      </c>
      <c r="E67" s="15">
        <v>3.27</v>
      </c>
      <c r="F67" s="5">
        <f t="shared" si="0"/>
        <v>65.400000000000006</v>
      </c>
      <c r="G67" s="19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1"/>
      <c r="BM67" s="1"/>
      <c r="BN67" s="1"/>
      <c r="BO67" s="1"/>
    </row>
    <row r="68" spans="1:67" s="16" customFormat="1" ht="38.25" customHeight="1" x14ac:dyDescent="0.25">
      <c r="A68" s="15">
        <v>8</v>
      </c>
      <c r="B68" s="10" t="s">
        <v>72</v>
      </c>
      <c r="C68" s="15">
        <v>0.1</v>
      </c>
      <c r="D68" s="15" t="s">
        <v>78</v>
      </c>
      <c r="E68" s="15">
        <v>3078.9</v>
      </c>
      <c r="F68" s="5">
        <f t="shared" si="0"/>
        <v>307.89000000000004</v>
      </c>
      <c r="G68" s="19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1"/>
      <c r="BM68" s="1"/>
      <c r="BN68" s="1"/>
      <c r="BO68" s="1"/>
    </row>
    <row r="69" spans="1:67" s="16" customFormat="1" x14ac:dyDescent="0.25">
      <c r="A69" s="15">
        <v>9</v>
      </c>
      <c r="B69" s="10" t="s">
        <v>73</v>
      </c>
      <c r="C69" s="15">
        <v>1</v>
      </c>
      <c r="D69" s="15" t="s">
        <v>79</v>
      </c>
      <c r="E69" s="23">
        <v>2838.4839999999999</v>
      </c>
      <c r="F69" s="5">
        <f t="shared" si="0"/>
        <v>2838.4839999999999</v>
      </c>
      <c r="G69" s="19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1"/>
      <c r="BM69" s="1"/>
      <c r="BN69" s="1"/>
      <c r="BO69" s="1"/>
    </row>
    <row r="70" spans="1:67" s="16" customFormat="1" x14ac:dyDescent="0.25">
      <c r="A70" s="15">
        <v>10</v>
      </c>
      <c r="B70" s="10" t="s">
        <v>74</v>
      </c>
      <c r="C70" s="15">
        <v>1</v>
      </c>
      <c r="D70" s="15" t="s">
        <v>9</v>
      </c>
      <c r="E70" s="15">
        <v>153.05000000000001</v>
      </c>
      <c r="F70" s="5">
        <f t="shared" si="0"/>
        <v>153.05000000000001</v>
      </c>
      <c r="G70" s="19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1"/>
      <c r="BM70" s="1"/>
      <c r="BN70" s="1"/>
      <c r="BO70" s="1"/>
    </row>
    <row r="71" spans="1:67" s="16" customFormat="1" x14ac:dyDescent="0.25">
      <c r="A71" s="15">
        <v>11</v>
      </c>
      <c r="B71" s="10" t="s">
        <v>75</v>
      </c>
      <c r="C71" s="15">
        <v>0.1</v>
      </c>
      <c r="D71" s="15" t="s">
        <v>80</v>
      </c>
      <c r="E71" s="15">
        <v>1504.99</v>
      </c>
      <c r="F71" s="5">
        <f t="shared" si="0"/>
        <v>150.499</v>
      </c>
      <c r="G71" s="19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1"/>
      <c r="BM71" s="1"/>
      <c r="BN71" s="1"/>
      <c r="BO71" s="1"/>
    </row>
    <row r="72" spans="1:67" s="16" customFormat="1" x14ac:dyDescent="0.25">
      <c r="A72" s="15">
        <v>12</v>
      </c>
      <c r="B72" s="10" t="s">
        <v>76</v>
      </c>
      <c r="C72" s="15">
        <v>1</v>
      </c>
      <c r="D72" s="15" t="s">
        <v>79</v>
      </c>
      <c r="E72" s="15">
        <v>1428.45</v>
      </c>
      <c r="F72" s="5">
        <f t="shared" si="0"/>
        <v>1428.45</v>
      </c>
      <c r="G72" s="19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1"/>
      <c r="BM72" s="1"/>
      <c r="BN72" s="1"/>
      <c r="BO72" s="1"/>
    </row>
    <row r="73" spans="1:67" s="16" customFormat="1" ht="36" x14ac:dyDescent="0.25">
      <c r="A73" s="15">
        <v>13</v>
      </c>
      <c r="B73" s="10" t="s">
        <v>81</v>
      </c>
      <c r="C73" s="15">
        <v>0.03</v>
      </c>
      <c r="D73" s="15" t="s">
        <v>13</v>
      </c>
      <c r="E73" s="15">
        <v>7603.79</v>
      </c>
      <c r="F73" s="5">
        <f t="shared" si="0"/>
        <v>228.11369999999999</v>
      </c>
      <c r="G73" s="19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1"/>
      <c r="BM73" s="1"/>
      <c r="BN73" s="1"/>
      <c r="BO73" s="1"/>
    </row>
    <row r="74" spans="1:67" s="16" customFormat="1" ht="36" x14ac:dyDescent="0.25">
      <c r="A74" s="15">
        <v>14</v>
      </c>
      <c r="B74" s="10" t="s">
        <v>82</v>
      </c>
      <c r="C74" s="15">
        <v>2</v>
      </c>
      <c r="D74" s="15" t="s">
        <v>9</v>
      </c>
      <c r="E74" s="15">
        <v>84.09</v>
      </c>
      <c r="F74" s="5">
        <f t="shared" si="0"/>
        <v>168.18</v>
      </c>
      <c r="G74" s="19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1"/>
      <c r="BM74" s="1"/>
      <c r="BN74" s="1"/>
      <c r="BO74" s="1"/>
    </row>
    <row r="75" spans="1:67" s="16" customFormat="1" ht="33.75" customHeight="1" x14ac:dyDescent="0.25">
      <c r="A75" s="15">
        <v>15</v>
      </c>
      <c r="B75" s="10" t="s">
        <v>83</v>
      </c>
      <c r="C75" s="15">
        <v>2</v>
      </c>
      <c r="D75" s="15" t="s">
        <v>9</v>
      </c>
      <c r="E75" s="15">
        <v>47.14</v>
      </c>
      <c r="F75" s="5">
        <f t="shared" si="0"/>
        <v>94.28</v>
      </c>
      <c r="G75" s="19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1"/>
      <c r="BM75" s="1"/>
      <c r="BN75" s="1"/>
      <c r="BO75" s="1"/>
    </row>
    <row r="76" spans="1:67" s="16" customFormat="1" x14ac:dyDescent="0.25">
      <c r="A76" s="15">
        <v>16</v>
      </c>
      <c r="B76" s="10" t="s">
        <v>84</v>
      </c>
      <c r="C76" s="15">
        <v>1</v>
      </c>
      <c r="D76" s="15" t="s">
        <v>85</v>
      </c>
      <c r="E76" s="15">
        <v>47.96</v>
      </c>
      <c r="F76" s="5">
        <f t="shared" ref="F76:F109" si="1">C76*E76</f>
        <v>47.96</v>
      </c>
      <c r="G76" s="19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1"/>
      <c r="BM76" s="1"/>
      <c r="BN76" s="1"/>
      <c r="BO76" s="1"/>
    </row>
    <row r="77" spans="1:67" s="16" customFormat="1" x14ac:dyDescent="0.25">
      <c r="A77" s="15">
        <v>17</v>
      </c>
      <c r="B77" s="10" t="s">
        <v>86</v>
      </c>
      <c r="C77" s="15">
        <v>2</v>
      </c>
      <c r="D77" s="15" t="s">
        <v>9</v>
      </c>
      <c r="E77" s="15">
        <v>25.83</v>
      </c>
      <c r="F77" s="5">
        <f t="shared" si="1"/>
        <v>51.66</v>
      </c>
      <c r="G77" s="19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1"/>
      <c r="BM77" s="1"/>
      <c r="BN77" s="1"/>
      <c r="BO77" s="1"/>
    </row>
    <row r="78" spans="1:67" s="16" customFormat="1" ht="36" x14ac:dyDescent="0.25">
      <c r="A78" s="15">
        <v>18</v>
      </c>
      <c r="B78" s="10" t="s">
        <v>87</v>
      </c>
      <c r="C78" s="15">
        <v>3</v>
      </c>
      <c r="D78" s="15" t="s">
        <v>85</v>
      </c>
      <c r="E78" s="15">
        <v>21.36</v>
      </c>
      <c r="F78" s="5">
        <f t="shared" si="1"/>
        <v>64.08</v>
      </c>
      <c r="G78" s="19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1"/>
      <c r="BM78" s="1"/>
      <c r="BN78" s="1"/>
      <c r="BO78" s="1"/>
    </row>
    <row r="79" spans="1:67" s="16" customFormat="1" x14ac:dyDescent="0.25">
      <c r="A79" s="15">
        <v>19</v>
      </c>
      <c r="B79" s="10" t="s">
        <v>88</v>
      </c>
      <c r="C79" s="15">
        <v>1</v>
      </c>
      <c r="D79" s="15" t="s">
        <v>9</v>
      </c>
      <c r="E79" s="23">
        <v>700.274</v>
      </c>
      <c r="F79" s="5">
        <f t="shared" si="1"/>
        <v>700.274</v>
      </c>
      <c r="G79" s="19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1"/>
      <c r="BM79" s="1"/>
      <c r="BN79" s="1"/>
      <c r="BO79" s="1"/>
    </row>
    <row r="80" spans="1:67" s="16" customFormat="1" ht="36" x14ac:dyDescent="0.25">
      <c r="A80" s="15">
        <v>20</v>
      </c>
      <c r="B80" s="10" t="s">
        <v>89</v>
      </c>
      <c r="C80" s="15">
        <v>1</v>
      </c>
      <c r="D80" s="15" t="s">
        <v>9</v>
      </c>
      <c r="E80" s="15">
        <v>6337.24</v>
      </c>
      <c r="F80" s="5">
        <f t="shared" si="1"/>
        <v>6337.24</v>
      </c>
      <c r="G80" s="19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1"/>
      <c r="BM80" s="1"/>
      <c r="BN80" s="1"/>
      <c r="BO80" s="1"/>
    </row>
    <row r="81" spans="1:67" s="16" customFormat="1" x14ac:dyDescent="0.25">
      <c r="A81" s="15">
        <v>21</v>
      </c>
      <c r="B81" s="10" t="s">
        <v>90</v>
      </c>
      <c r="C81" s="15">
        <v>2</v>
      </c>
      <c r="D81" s="15" t="s">
        <v>9</v>
      </c>
      <c r="E81" s="15">
        <v>42.85</v>
      </c>
      <c r="F81" s="5">
        <f t="shared" si="1"/>
        <v>85.7</v>
      </c>
      <c r="G81" s="19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1"/>
      <c r="BM81" s="1"/>
      <c r="BN81" s="1"/>
      <c r="BO81" s="1"/>
    </row>
    <row r="82" spans="1:67" s="16" customFormat="1" x14ac:dyDescent="0.25">
      <c r="A82" s="15">
        <v>22</v>
      </c>
      <c r="B82" s="10" t="s">
        <v>91</v>
      </c>
      <c r="C82" s="15">
        <v>2</v>
      </c>
      <c r="D82" s="15" t="s">
        <v>9</v>
      </c>
      <c r="E82" s="15">
        <v>153.08000000000001</v>
      </c>
      <c r="F82" s="5">
        <f t="shared" si="1"/>
        <v>306.16000000000003</v>
      </c>
      <c r="G82" s="19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1"/>
      <c r="BM82" s="1"/>
      <c r="BN82" s="1"/>
      <c r="BO82" s="1"/>
    </row>
    <row r="83" spans="1:67" s="16" customFormat="1" x14ac:dyDescent="0.25">
      <c r="A83" s="15">
        <v>23</v>
      </c>
      <c r="B83" s="10" t="s">
        <v>92</v>
      </c>
      <c r="C83" s="15">
        <v>1.9E-2</v>
      </c>
      <c r="D83" s="15" t="s">
        <v>93</v>
      </c>
      <c r="E83" s="15">
        <v>11635.09</v>
      </c>
      <c r="F83" s="5">
        <f t="shared" si="1"/>
        <v>221.06671</v>
      </c>
      <c r="G83" s="19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1"/>
      <c r="BM83" s="1"/>
      <c r="BN83" s="1"/>
      <c r="BO83" s="1"/>
    </row>
    <row r="84" spans="1:67" s="16" customFormat="1" x14ac:dyDescent="0.25">
      <c r="A84" s="15">
        <v>24</v>
      </c>
      <c r="B84" s="10" t="s">
        <v>94</v>
      </c>
      <c r="C84" s="15">
        <v>10</v>
      </c>
      <c r="D84" s="15" t="s">
        <v>85</v>
      </c>
      <c r="E84" s="15">
        <v>314.16000000000003</v>
      </c>
      <c r="F84" s="5">
        <f t="shared" si="1"/>
        <v>3141.6000000000004</v>
      </c>
      <c r="G84" s="19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1"/>
      <c r="BM84" s="1"/>
      <c r="BN84" s="1"/>
      <c r="BO84" s="1"/>
    </row>
    <row r="85" spans="1:67" s="16" customFormat="1" x14ac:dyDescent="0.25">
      <c r="A85" s="15">
        <v>25</v>
      </c>
      <c r="B85" s="10" t="s">
        <v>95</v>
      </c>
      <c r="C85" s="15">
        <v>4</v>
      </c>
      <c r="D85" s="15" t="s">
        <v>9</v>
      </c>
      <c r="E85" s="15">
        <v>28.57</v>
      </c>
      <c r="F85" s="5">
        <f t="shared" si="1"/>
        <v>114.28</v>
      </c>
      <c r="G85" s="19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1"/>
      <c r="BM85" s="1"/>
      <c r="BN85" s="1"/>
      <c r="BO85" s="1"/>
    </row>
    <row r="86" spans="1:67" s="16" customFormat="1" x14ac:dyDescent="0.25">
      <c r="A86" s="15">
        <v>26</v>
      </c>
      <c r="B86" s="10" t="s">
        <v>96</v>
      </c>
      <c r="C86" s="15">
        <v>2</v>
      </c>
      <c r="D86" s="15" t="s">
        <v>9</v>
      </c>
      <c r="E86" s="15">
        <v>35.42</v>
      </c>
      <c r="F86" s="5">
        <f t="shared" si="1"/>
        <v>70.84</v>
      </c>
      <c r="G86" s="19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1"/>
      <c r="BM86" s="1"/>
      <c r="BN86" s="1"/>
      <c r="BO86" s="1"/>
    </row>
    <row r="87" spans="1:67" s="16" customFormat="1" x14ac:dyDescent="0.25">
      <c r="A87" s="15">
        <v>27</v>
      </c>
      <c r="B87" s="10" t="s">
        <v>97</v>
      </c>
      <c r="C87" s="15">
        <v>2</v>
      </c>
      <c r="D87" s="15" t="s">
        <v>9</v>
      </c>
      <c r="E87" s="15">
        <v>37.159999999999997</v>
      </c>
      <c r="F87" s="5">
        <f t="shared" si="1"/>
        <v>74.319999999999993</v>
      </c>
      <c r="G87" s="19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1"/>
      <c r="BM87" s="1"/>
      <c r="BN87" s="1"/>
      <c r="BO87" s="1"/>
    </row>
    <row r="88" spans="1:67" s="16" customFormat="1" x14ac:dyDescent="0.25">
      <c r="A88" s="15">
        <v>28</v>
      </c>
      <c r="B88" s="10" t="s">
        <v>98</v>
      </c>
      <c r="C88" s="15">
        <v>2</v>
      </c>
      <c r="D88" s="15" t="s">
        <v>9</v>
      </c>
      <c r="E88" s="15">
        <v>244.82</v>
      </c>
      <c r="F88" s="5">
        <f t="shared" si="1"/>
        <v>489.64</v>
      </c>
      <c r="G88" s="19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1"/>
      <c r="BM88" s="1"/>
      <c r="BN88" s="1"/>
      <c r="BO88" s="1"/>
    </row>
    <row r="89" spans="1:67" s="16" customFormat="1" x14ac:dyDescent="0.25">
      <c r="A89" s="15">
        <v>29</v>
      </c>
      <c r="B89" s="10" t="s">
        <v>99</v>
      </c>
      <c r="C89" s="15">
        <v>2</v>
      </c>
      <c r="D89" s="15" t="s">
        <v>9</v>
      </c>
      <c r="E89" s="15">
        <v>100.08</v>
      </c>
      <c r="F89" s="5">
        <f t="shared" si="1"/>
        <v>200.16</v>
      </c>
      <c r="G89" s="19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1"/>
      <c r="BM89" s="1"/>
      <c r="BN89" s="1"/>
      <c r="BO89" s="1"/>
    </row>
    <row r="90" spans="1:67" s="16" customFormat="1" x14ac:dyDescent="0.25">
      <c r="A90" s="15">
        <v>30</v>
      </c>
      <c r="B90" s="10" t="s">
        <v>100</v>
      </c>
      <c r="C90" s="15">
        <v>1</v>
      </c>
      <c r="D90" s="15" t="s">
        <v>9</v>
      </c>
      <c r="E90" s="15">
        <v>156.09</v>
      </c>
      <c r="F90" s="5">
        <f t="shared" si="1"/>
        <v>156.09</v>
      </c>
      <c r="G90" s="19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1"/>
      <c r="BM90" s="1"/>
      <c r="BN90" s="1"/>
      <c r="BO90" s="1"/>
    </row>
    <row r="91" spans="1:67" s="16" customFormat="1" x14ac:dyDescent="0.25">
      <c r="A91" s="15"/>
      <c r="B91" s="22" t="s">
        <v>101</v>
      </c>
      <c r="C91" s="15"/>
      <c r="D91" s="15"/>
      <c r="E91" s="15"/>
      <c r="F91" s="5"/>
      <c r="G91" s="19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1"/>
      <c r="BM91" s="1"/>
      <c r="BN91" s="1"/>
      <c r="BO91" s="1"/>
    </row>
    <row r="92" spans="1:67" s="16" customFormat="1" ht="36" x14ac:dyDescent="0.25">
      <c r="A92" s="15">
        <v>1</v>
      </c>
      <c r="B92" s="10" t="s">
        <v>105</v>
      </c>
      <c r="C92" s="15">
        <v>0.3</v>
      </c>
      <c r="D92" s="15" t="s">
        <v>13</v>
      </c>
      <c r="E92" s="15">
        <v>3077.36</v>
      </c>
      <c r="F92" s="5">
        <f t="shared" si="1"/>
        <v>923.20799999999997</v>
      </c>
      <c r="G92" s="19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1"/>
      <c r="BM92" s="1"/>
      <c r="BN92" s="1"/>
      <c r="BO92" s="1"/>
    </row>
    <row r="93" spans="1:67" s="16" customFormat="1" x14ac:dyDescent="0.25">
      <c r="A93" s="15">
        <v>2</v>
      </c>
      <c r="B93" s="10" t="s">
        <v>102</v>
      </c>
      <c r="C93" s="15">
        <v>10.3</v>
      </c>
      <c r="D93" s="15" t="s">
        <v>77</v>
      </c>
      <c r="E93" s="15">
        <v>23.1</v>
      </c>
      <c r="F93" s="5">
        <f t="shared" si="1"/>
        <v>237.93000000000004</v>
      </c>
      <c r="G93" s="19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1"/>
      <c r="BM93" s="1"/>
      <c r="BN93" s="1"/>
      <c r="BO93" s="1"/>
    </row>
    <row r="94" spans="1:67" s="16" customFormat="1" x14ac:dyDescent="0.25">
      <c r="A94" s="15">
        <v>3</v>
      </c>
      <c r="B94" s="10" t="s">
        <v>103</v>
      </c>
      <c r="C94" s="15">
        <v>20.399999999999999</v>
      </c>
      <c r="D94" s="15" t="s">
        <v>77</v>
      </c>
      <c r="E94" s="15">
        <v>48.04</v>
      </c>
      <c r="F94" s="5">
        <f t="shared" si="1"/>
        <v>980.01599999999996</v>
      </c>
      <c r="G94" s="19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1"/>
      <c r="BM94" s="1"/>
      <c r="BN94" s="1"/>
      <c r="BO94" s="1"/>
    </row>
    <row r="95" spans="1:67" s="16" customFormat="1" x14ac:dyDescent="0.25">
      <c r="A95" s="15">
        <v>4</v>
      </c>
      <c r="B95" s="10" t="s">
        <v>104</v>
      </c>
      <c r="C95" s="15">
        <v>0.3</v>
      </c>
      <c r="D95" s="15" t="s">
        <v>13</v>
      </c>
      <c r="E95" s="15">
        <v>2526.3000000000002</v>
      </c>
      <c r="F95" s="5">
        <f t="shared" si="1"/>
        <v>757.89</v>
      </c>
      <c r="G95" s="19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1"/>
      <c r="BM95" s="1"/>
      <c r="BN95" s="1"/>
      <c r="BO95" s="1"/>
    </row>
    <row r="96" spans="1:67" s="16" customFormat="1" ht="36" x14ac:dyDescent="0.25">
      <c r="A96" s="15">
        <v>5</v>
      </c>
      <c r="B96" s="10" t="s">
        <v>106</v>
      </c>
      <c r="C96" s="15">
        <v>0.01</v>
      </c>
      <c r="D96" s="15" t="s">
        <v>14</v>
      </c>
      <c r="E96" s="15">
        <v>4982.1099999999997</v>
      </c>
      <c r="F96" s="5">
        <f t="shared" si="1"/>
        <v>49.821100000000001</v>
      </c>
      <c r="G96" s="19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1"/>
      <c r="BM96" s="1"/>
      <c r="BN96" s="1"/>
      <c r="BO96" s="1"/>
    </row>
    <row r="97" spans="1:67" s="16" customFormat="1" x14ac:dyDescent="0.25">
      <c r="A97" s="15">
        <v>6</v>
      </c>
      <c r="B97" s="10" t="s">
        <v>107</v>
      </c>
      <c r="C97" s="15">
        <v>1</v>
      </c>
      <c r="D97" s="15" t="s">
        <v>9</v>
      </c>
      <c r="E97" s="15">
        <v>70.38</v>
      </c>
      <c r="F97" s="5">
        <f t="shared" si="1"/>
        <v>70.38</v>
      </c>
      <c r="G97" s="19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1"/>
      <c r="BM97" s="1"/>
      <c r="BN97" s="1"/>
      <c r="BO97" s="1"/>
    </row>
    <row r="98" spans="1:67" s="16" customFormat="1" ht="36" x14ac:dyDescent="0.25">
      <c r="A98" s="15">
        <v>7</v>
      </c>
      <c r="B98" s="10" t="s">
        <v>108</v>
      </c>
      <c r="C98" s="15">
        <v>0.05</v>
      </c>
      <c r="D98" s="15" t="s">
        <v>14</v>
      </c>
      <c r="E98" s="15">
        <v>4982.1099999999997</v>
      </c>
      <c r="F98" s="5">
        <f t="shared" si="1"/>
        <v>249.10550000000001</v>
      </c>
      <c r="G98" s="19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1"/>
      <c r="BM98" s="1"/>
      <c r="BN98" s="1"/>
      <c r="BO98" s="1"/>
    </row>
    <row r="99" spans="1:67" s="16" customFormat="1" x14ac:dyDescent="0.25">
      <c r="A99" s="15">
        <v>8</v>
      </c>
      <c r="B99" s="10" t="s">
        <v>109</v>
      </c>
      <c r="C99" s="15">
        <v>5</v>
      </c>
      <c r="D99" s="15" t="s">
        <v>9</v>
      </c>
      <c r="E99" s="15">
        <v>84.15</v>
      </c>
      <c r="F99" s="5">
        <f t="shared" si="1"/>
        <v>420.75</v>
      </c>
      <c r="G99" s="19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1"/>
      <c r="BM99" s="1"/>
      <c r="BN99" s="1"/>
      <c r="BO99" s="1"/>
    </row>
    <row r="100" spans="1:67" s="16" customFormat="1" x14ac:dyDescent="0.25">
      <c r="A100" s="15">
        <v>9</v>
      </c>
      <c r="B100" s="10" t="s">
        <v>110</v>
      </c>
      <c r="C100" s="15">
        <v>6</v>
      </c>
      <c r="D100" s="15" t="s">
        <v>9</v>
      </c>
      <c r="E100" s="15">
        <v>25.15</v>
      </c>
      <c r="F100" s="5">
        <f t="shared" si="1"/>
        <v>150.89999999999998</v>
      </c>
      <c r="G100" s="19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1"/>
      <c r="BM100" s="1"/>
      <c r="BN100" s="1"/>
      <c r="BO100" s="1"/>
    </row>
    <row r="101" spans="1:67" s="16" customFormat="1" ht="36" x14ac:dyDescent="0.25">
      <c r="A101" s="15">
        <v>10</v>
      </c>
      <c r="B101" s="10" t="s">
        <v>111</v>
      </c>
      <c r="C101" s="15">
        <v>0.03</v>
      </c>
      <c r="D101" s="15" t="s">
        <v>14</v>
      </c>
      <c r="E101" s="15">
        <v>16490.12</v>
      </c>
      <c r="F101" s="5">
        <f t="shared" si="1"/>
        <v>494.70359999999994</v>
      </c>
      <c r="G101" s="19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1"/>
      <c r="BM101" s="1"/>
      <c r="BN101" s="1"/>
      <c r="BO101" s="1"/>
    </row>
    <row r="102" spans="1:67" s="16" customFormat="1" x14ac:dyDescent="0.25">
      <c r="A102" s="15">
        <v>11</v>
      </c>
      <c r="B102" s="10" t="s">
        <v>112</v>
      </c>
      <c r="C102" s="15">
        <v>3</v>
      </c>
      <c r="D102" s="15" t="s">
        <v>9</v>
      </c>
      <c r="E102" s="15">
        <v>693.91</v>
      </c>
      <c r="F102" s="5">
        <f t="shared" si="1"/>
        <v>2081.73</v>
      </c>
      <c r="G102" s="19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1"/>
      <c r="BM102" s="1"/>
      <c r="BN102" s="1"/>
      <c r="BO102" s="1"/>
    </row>
    <row r="103" spans="1:67" s="16" customFormat="1" x14ac:dyDescent="0.25">
      <c r="A103" s="15">
        <v>12</v>
      </c>
      <c r="B103" s="10" t="s">
        <v>113</v>
      </c>
      <c r="C103" s="15">
        <v>1</v>
      </c>
      <c r="D103" s="15"/>
      <c r="E103" s="15">
        <v>9589.56</v>
      </c>
      <c r="F103" s="5">
        <f t="shared" si="1"/>
        <v>9589.56</v>
      </c>
      <c r="G103" s="19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1"/>
      <c r="BM103" s="1"/>
      <c r="BN103" s="1"/>
      <c r="BO103" s="1"/>
    </row>
    <row r="104" spans="1:67" s="16" customFormat="1" x14ac:dyDescent="0.25">
      <c r="A104" s="15"/>
      <c r="B104" s="9" t="s">
        <v>114</v>
      </c>
      <c r="C104" s="15"/>
      <c r="D104" s="15"/>
      <c r="E104" s="15"/>
      <c r="F104" s="5"/>
      <c r="G104" s="19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1"/>
      <c r="BM104" s="1"/>
      <c r="BN104" s="1"/>
      <c r="BO104" s="1"/>
    </row>
    <row r="105" spans="1:67" s="16" customFormat="1" x14ac:dyDescent="0.25">
      <c r="A105" s="15">
        <v>1</v>
      </c>
      <c r="B105" s="10" t="s">
        <v>115</v>
      </c>
      <c r="C105" s="15">
        <v>1.103</v>
      </c>
      <c r="D105" s="15" t="s">
        <v>116</v>
      </c>
      <c r="E105" s="15">
        <v>147.37200000000001</v>
      </c>
      <c r="F105" s="5">
        <f t="shared" si="1"/>
        <v>162.55131600000001</v>
      </c>
      <c r="G105" s="19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1"/>
      <c r="BM105" s="1"/>
      <c r="BN105" s="1"/>
      <c r="BO105" s="1"/>
    </row>
    <row r="106" spans="1:67" s="16" customFormat="1" x14ac:dyDescent="0.25">
      <c r="A106" s="15">
        <v>2</v>
      </c>
      <c r="B106" s="10" t="s">
        <v>117</v>
      </c>
      <c r="C106" s="15">
        <v>1.103</v>
      </c>
      <c r="D106" s="15" t="s">
        <v>118</v>
      </c>
      <c r="E106" s="15">
        <v>320</v>
      </c>
      <c r="F106" s="5">
        <f t="shared" si="1"/>
        <v>352.96</v>
      </c>
      <c r="G106" s="19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1"/>
      <c r="BM106" s="1"/>
      <c r="BN106" s="1"/>
      <c r="BO106" s="1"/>
    </row>
    <row r="107" spans="1:67" s="16" customFormat="1" x14ac:dyDescent="0.25">
      <c r="A107" s="15">
        <v>3</v>
      </c>
      <c r="B107" s="10" t="s">
        <v>113</v>
      </c>
      <c r="C107" s="15">
        <v>1</v>
      </c>
      <c r="D107" s="15"/>
      <c r="E107" s="15">
        <v>87.38</v>
      </c>
      <c r="F107" s="5">
        <f t="shared" si="1"/>
        <v>87.38</v>
      </c>
      <c r="G107" s="19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1"/>
      <c r="BM107" s="1"/>
      <c r="BN107" s="1"/>
      <c r="BO107" s="1"/>
    </row>
    <row r="108" spans="1:67" s="16" customFormat="1" ht="36" x14ac:dyDescent="0.25">
      <c r="A108" s="15">
        <v>4</v>
      </c>
      <c r="B108" s="10" t="s">
        <v>119</v>
      </c>
      <c r="C108" s="15">
        <v>1</v>
      </c>
      <c r="D108" s="15"/>
      <c r="E108" s="15">
        <f>2038.71+368.77</f>
        <v>2407.48</v>
      </c>
      <c r="F108" s="5">
        <f t="shared" si="1"/>
        <v>2407.48</v>
      </c>
      <c r="G108" s="19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1"/>
      <c r="BM108" s="1"/>
      <c r="BN108" s="1"/>
      <c r="BO108" s="1"/>
    </row>
    <row r="109" spans="1:67" s="16" customFormat="1" x14ac:dyDescent="0.25">
      <c r="A109" s="15">
        <v>5</v>
      </c>
      <c r="B109" s="10" t="s">
        <v>120</v>
      </c>
      <c r="C109" s="15">
        <v>1</v>
      </c>
      <c r="D109" s="15"/>
      <c r="E109" s="15">
        <v>15719.81</v>
      </c>
      <c r="F109" s="5">
        <f t="shared" si="1"/>
        <v>15719.81</v>
      </c>
      <c r="G109" s="19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1"/>
      <c r="BM109" s="1"/>
      <c r="BN109" s="1"/>
      <c r="BO109" s="1"/>
    </row>
    <row r="110" spans="1:67" x14ac:dyDescent="0.25">
      <c r="A110" s="29" t="s">
        <v>6</v>
      </c>
      <c r="B110" s="30"/>
      <c r="C110" s="30"/>
      <c r="D110" s="30"/>
      <c r="E110" s="31"/>
      <c r="F110" s="17">
        <f>SUM(F6:F109)</f>
        <v>1363318.8599029996</v>
      </c>
      <c r="G110" s="19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</row>
    <row r="111" spans="1:67" ht="19.5" customHeight="1" x14ac:dyDescent="0.25">
      <c r="A111" s="32" t="s">
        <v>8</v>
      </c>
      <c r="B111" s="33"/>
      <c r="C111" s="33"/>
      <c r="D111" s="33"/>
      <c r="E111" s="34"/>
      <c r="F111" s="17">
        <f>F112-F110</f>
        <v>136331.88599029998</v>
      </c>
      <c r="G111" s="19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</row>
    <row r="112" spans="1:67" x14ac:dyDescent="0.25">
      <c r="A112" s="35" t="s">
        <v>5</v>
      </c>
      <c r="B112" s="36"/>
      <c r="C112" s="36"/>
      <c r="D112" s="36"/>
      <c r="E112" s="37"/>
      <c r="F112" s="18">
        <f>F110*1.1</f>
        <v>1499650.7458932996</v>
      </c>
      <c r="G112" s="19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</row>
    <row r="113" spans="1:58" x14ac:dyDescent="0.25">
      <c r="A113" s="6"/>
      <c r="B113" s="7"/>
      <c r="C113" s="7"/>
      <c r="D113" s="7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</row>
    <row r="114" spans="1:58" x14ac:dyDescent="0.25">
      <c r="A114" s="6"/>
      <c r="B114" s="7"/>
      <c r="C114" s="7"/>
      <c r="D114" s="7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</row>
    <row r="115" spans="1:58" x14ac:dyDescent="0.25"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</row>
    <row r="116" spans="1:58" x14ac:dyDescent="0.25"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</row>
    <row r="117" spans="1:58" x14ac:dyDescent="0.25"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</row>
    <row r="118" spans="1:58" x14ac:dyDescent="0.25"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</row>
    <row r="119" spans="1:58" x14ac:dyDescent="0.25"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</row>
    <row r="120" spans="1:58" x14ac:dyDescent="0.25"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</row>
    <row r="121" spans="1:58" x14ac:dyDescent="0.25"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</row>
    <row r="122" spans="1:58" x14ac:dyDescent="0.25"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</row>
    <row r="123" spans="1:58" x14ac:dyDescent="0.25"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</row>
  </sheetData>
  <mergeCells count="4">
    <mergeCell ref="A2:F2"/>
    <mergeCell ref="A110:E110"/>
    <mergeCell ref="A111:E111"/>
    <mergeCell ref="A112:E112"/>
  </mergeCells>
  <pageMargins left="0.23622047244094491" right="0.23622047244094491" top="0.74803149606299213" bottom="0.74803149606299213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User_04</cp:lastModifiedBy>
  <cp:lastPrinted>2021-06-04T07:50:50Z</cp:lastPrinted>
  <dcterms:created xsi:type="dcterms:W3CDTF">2016-09-21T11:18:44Z</dcterms:created>
  <dcterms:modified xsi:type="dcterms:W3CDTF">2021-06-04T07:54:57Z</dcterms:modified>
</cp:coreProperties>
</file>