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9" i="1"/>
  <c r="F158"/>
  <c r="F160" s="1"/>
  <c r="F155"/>
  <c r="F154"/>
  <c r="F153"/>
  <c r="F152"/>
  <c r="F151"/>
  <c r="F150"/>
  <c r="F149"/>
  <c r="F148"/>
  <c r="F147"/>
  <c r="F146"/>
  <c r="F145"/>
  <c r="F144"/>
  <c r="F156" s="1"/>
  <c r="F141"/>
  <c r="F140"/>
  <c r="F139"/>
  <c r="F138"/>
  <c r="F137"/>
  <c r="F136"/>
  <c r="F135"/>
  <c r="F134"/>
  <c r="F133"/>
  <c r="F132"/>
  <c r="F131"/>
  <c r="F130"/>
  <c r="F129"/>
  <c r="F128"/>
  <c r="F127"/>
  <c r="F124"/>
  <c r="F123"/>
  <c r="F122"/>
  <c r="F121"/>
  <c r="F120"/>
  <c r="F119"/>
  <c r="F118"/>
  <c r="F117"/>
  <c r="F116"/>
  <c r="F115"/>
  <c r="F112"/>
  <c r="F111"/>
  <c r="F110"/>
  <c r="F109"/>
  <c r="F108"/>
  <c r="F107"/>
  <c r="F106"/>
  <c r="F105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2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7"/>
  <c r="F23"/>
  <c r="F22"/>
  <c r="F21"/>
  <c r="F20"/>
  <c r="F19"/>
  <c r="F26" s="1"/>
  <c r="F18"/>
  <c r="F15"/>
  <c r="F14"/>
  <c r="F13"/>
  <c r="F12"/>
  <c r="F11"/>
  <c r="F9"/>
  <c r="F16" l="1"/>
  <c r="F142"/>
  <c r="F125"/>
  <c r="F113"/>
  <c r="F103"/>
  <c r="F60"/>
  <c r="F163" l="1"/>
  <c r="F164" s="1"/>
  <c r="F165" s="1"/>
</calcChain>
</file>

<file path=xl/sharedStrings.xml><?xml version="1.0" encoding="utf-8"?>
<sst xmlns="http://schemas.openxmlformats.org/spreadsheetml/2006/main" count="297" uniqueCount="167">
  <si>
    <t xml:space="preserve">                                                                                             Загальний бюджет проєкту кабінету хімії </t>
  </si>
  <si>
    <t xml:space="preserve">                                                                                         Комунальний заклад освіти</t>
  </si>
  <si>
    <t xml:space="preserve">                                                                                               «Спеціалізована школа № 44 природничо-медичного профілю» Дніпровської міської ради</t>
  </si>
  <si>
    <t>№ 
п/п</t>
  </si>
  <si>
    <t>Вид матеріалу / послуги</t>
  </si>
  <si>
    <t>Необхідна 
кількість</t>
  </si>
  <si>
    <t>Одиниця виміру</t>
  </si>
  <si>
    <t>Ціна за одиницю, грн</t>
  </si>
  <si>
    <t>Вартість, грн.</t>
  </si>
  <si>
    <t>Ремонтні роботи</t>
  </si>
  <si>
    <t>Демонтаж та встановлення дверей в препараторську</t>
  </si>
  <si>
    <t>шт</t>
  </si>
  <si>
    <t>Електричні роботи для підключення нового обладнання та освітлення</t>
  </si>
  <si>
    <t>м</t>
  </si>
  <si>
    <t>Ремонт стелі</t>
  </si>
  <si>
    <t>м²</t>
  </si>
  <si>
    <t>Ремонт підлоги</t>
  </si>
  <si>
    <t>Ремонт стін</t>
  </si>
  <si>
    <t xml:space="preserve">Проведення водопостачання </t>
  </si>
  <si>
    <t>Встановлення нової витяжної шафи</t>
  </si>
  <si>
    <t>Разом:</t>
  </si>
  <si>
    <t>Придбання меблів до кабінету хімії</t>
  </si>
  <si>
    <t>Стінка офісна (для дидактичного матеріалу та методичної літератури)  4413*403*2186 мм</t>
  </si>
  <si>
    <t>Стілець учнівський з регульованою висотою</t>
  </si>
  <si>
    <t>Стіл лабораторний учнівський для кабінету хімії</t>
  </si>
  <si>
    <t>Стіл демонстраційний з розетками</t>
  </si>
  <si>
    <t>Шафа для одягу і книг для вчителя</t>
  </si>
  <si>
    <t>Стіл письмовий для учителя (3 ящика)</t>
  </si>
  <si>
    <t>Доставка  меблів</t>
  </si>
  <si>
    <t xml:space="preserve">Монтаж </t>
  </si>
  <si>
    <t>Придбання мультимедійного обладнання</t>
  </si>
  <si>
    <t>Інтерактивний комплекс (базовий ) складаєься:</t>
  </si>
  <si>
    <t>1. Інтерактивна дошка YESVISION BW86</t>
  </si>
  <si>
    <t>2. Мультимедійний проектор Optoma W308STe</t>
  </si>
  <si>
    <t>3. Портативний комп'ютер вчителя (ноутбук)</t>
  </si>
  <si>
    <t>4. Монтажний комплект (кріплення та провода)</t>
  </si>
  <si>
    <t>5. Програмне забезпечення для інтерактивної дошки</t>
  </si>
  <si>
    <t>До вартості комплекта не входить монтаж та наладка інтерактивного комплекса, розраховується окремо.</t>
  </si>
  <si>
    <t>Монтажний комплект + інсталяція та налаштування обладнання</t>
  </si>
  <si>
    <t xml:space="preserve">Багатофункціонувальний пристрій </t>
  </si>
  <si>
    <t>Обладнання для кабінету хімії</t>
  </si>
  <si>
    <t>4.1</t>
  </si>
  <si>
    <t>Навчальні колекції</t>
  </si>
  <si>
    <t>Колекція «Алюміній» (демонстраційна)</t>
  </si>
  <si>
    <t>Колекція «Алюміній» (роздаткова)</t>
  </si>
  <si>
    <t>Колекція «Кам’яне вугілля» (роздаткова)</t>
  </si>
  <si>
    <t>Колекція «Каучук»</t>
  </si>
  <si>
    <t>Колекція «Кислоти»</t>
  </si>
  <si>
    <t>Колекція «Волокна» (демонстрац)</t>
  </si>
  <si>
    <t>Колекція «Волокна»(роздаткова)</t>
  </si>
  <si>
    <t>Колекція «Метали і сплави»</t>
  </si>
  <si>
    <t>Колекція "Метали і сплави" (роздаткова)</t>
  </si>
  <si>
    <t>Колекція «Нафта і продукти її переробки»</t>
  </si>
  <si>
    <t>Колекція «Нафта і продукти її переробки» (роздаткова)</t>
  </si>
  <si>
    <t>Колекція «Пластмаси»</t>
  </si>
  <si>
    <t>Колекція "Пластмаси" (роздаткова)</t>
  </si>
  <si>
    <t>Колекція «Скло і вироби з нього»</t>
  </si>
  <si>
    <t>Колекція "Паливо"</t>
  </si>
  <si>
    <t>Колекція «Чавун і сталь»</t>
  </si>
  <si>
    <t>Колекція "Сировина і продукція для легкої промисловості"(роздаткова)</t>
  </si>
  <si>
    <t>Колекція "Торф і продукти його переробки"</t>
  </si>
  <si>
    <t>Колекція  "Будівельні матеріали"</t>
  </si>
  <si>
    <t>Колекція "Мінеральні та органічні добрива"</t>
  </si>
  <si>
    <t>4.2</t>
  </si>
  <si>
    <t>Посуд лабораторний</t>
  </si>
  <si>
    <t>Пробка гумова D=19</t>
  </si>
  <si>
    <t>Стакан високий зі шкалою 50 мл</t>
  </si>
  <si>
    <t>Стакан високий зі шкалою 100 мл</t>
  </si>
  <si>
    <t>Стакан високий зі шкалою 150 мл</t>
  </si>
  <si>
    <t>Стакан високий зі шкалою 250 мл</t>
  </si>
  <si>
    <t>Стакан високий зі шкалою 600 мл</t>
  </si>
  <si>
    <t>Пробірка мірна 15 мл</t>
  </si>
  <si>
    <t>Пробірка ПХ-14</t>
  </si>
  <si>
    <t>Пробірка ПХ-16</t>
  </si>
  <si>
    <t>Штатив для пробірок на 10 гнізд</t>
  </si>
  <si>
    <t>Мензурка 50 мл</t>
  </si>
  <si>
    <t>Мензурка 100 мл</t>
  </si>
  <si>
    <t>Мензурка 250 мл</t>
  </si>
  <si>
    <t>Циліндр мірний 50 мл</t>
  </si>
  <si>
    <t>Циліндр мірний 100 мл</t>
  </si>
  <si>
    <t>Чашка Петрі пластикова</t>
  </si>
  <si>
    <t>Годинник  1 хвил (пісочний )</t>
  </si>
  <si>
    <t>Лійка розподільна 50 мл</t>
  </si>
  <si>
    <t>Лійка розподільна 100 мл</t>
  </si>
  <si>
    <t>Лійка конічна d = 36 - 50</t>
  </si>
  <si>
    <t>Лійка конічна d = 56 - 80</t>
  </si>
  <si>
    <t>Лійка конічна d = 75 - 110</t>
  </si>
  <si>
    <t>Лійка конічна d = 100 - 150</t>
  </si>
  <si>
    <t>Склянка висока зі шкалою В 1 - 400</t>
  </si>
  <si>
    <t>Склянка висока зі шкалою В 1 - 600</t>
  </si>
  <si>
    <t>Паличка скляна</t>
  </si>
  <si>
    <t>Посуд для зберігання реактивів 30 мл</t>
  </si>
  <si>
    <t>Посуд для зберігання реактивів 50 мл</t>
  </si>
  <si>
    <t>Посуд для зберігання реактивів 100 мл</t>
  </si>
  <si>
    <t>Посуд для зберігання реактивів 200 мл</t>
  </si>
  <si>
    <t>Фільтрувальний папір</t>
  </si>
  <si>
    <t>Індикаторний папір</t>
  </si>
  <si>
    <t>Сухе паливо</t>
  </si>
  <si>
    <t>Наклейки самоклеючі на хімічний посуд</t>
  </si>
  <si>
    <t>Ложка для спалювання речовин</t>
  </si>
  <si>
    <t>Набір йоршів для миття посуду</t>
  </si>
  <si>
    <t>Щипці тигельні</t>
  </si>
  <si>
    <t>Каструля порцелянова з ручкою</t>
  </si>
  <si>
    <t>Чаша випарювальна</t>
  </si>
  <si>
    <t>Колба Вюрца</t>
  </si>
  <si>
    <t>Крапельниця Шустера</t>
  </si>
  <si>
    <t>4.3</t>
  </si>
  <si>
    <t>Навчальні моделі</t>
  </si>
  <si>
    <t>Комплект моделей атомів для складання молекул (демонстраційний)</t>
  </si>
  <si>
    <t>Набір моделей атомів для складання органічних молекул (демонстраційний)</t>
  </si>
  <si>
    <t>Модель кристалічно ґратки "NaCl"</t>
  </si>
  <si>
    <t>Модель кристалічної ґратки "Алмаз"</t>
  </si>
  <si>
    <t>Модель кристалічної гратки «Графіт»</t>
  </si>
  <si>
    <t>Модель "Кристалічної ґратки заліза" (демонстраційна)</t>
  </si>
  <si>
    <t>Модель "Кристалічної ґратки льоду" (демонстраційна)</t>
  </si>
  <si>
    <t>Модель "Кристалічна ґратка міді" (демонстраційна)</t>
  </si>
  <si>
    <t>4.4</t>
  </si>
  <si>
    <t>Прилади загального призначення</t>
  </si>
  <si>
    <t>Ваги електронні (до 200 г)</t>
  </si>
  <si>
    <t xml:space="preserve">Штатив лабораторний хімічний комбінований </t>
  </si>
  <si>
    <t>Електронний рН-метр</t>
  </si>
  <si>
    <t>Столик підйомний</t>
  </si>
  <si>
    <t>Набір з електролізу (демонстраційний)</t>
  </si>
  <si>
    <t>Набір ареометрів (4 шт)</t>
  </si>
  <si>
    <t>Центрифуга (демонстраційна)</t>
  </si>
  <si>
    <t>Набір для дистиляції води</t>
  </si>
  <si>
    <t>Прилад для ілюстрації залежності швидкості хімічних реакцій</t>
  </si>
  <si>
    <t>Прилад для окиснення спирту на мідним каталізатором</t>
  </si>
  <si>
    <t>4.5</t>
  </si>
  <si>
    <t>Прилади лабораторні</t>
  </si>
  <si>
    <t>Апарат для добування газів (Кіппа)</t>
  </si>
  <si>
    <t>Тримач для пробірок</t>
  </si>
  <si>
    <t>Окуляри захисні</t>
  </si>
  <si>
    <t>Рукавички латексні</t>
  </si>
  <si>
    <t>Рукавички гумові хімічно стійкі</t>
  </si>
  <si>
    <t>Лоток для роздавального матеріалу</t>
  </si>
  <si>
    <t>Трубка з'єднувальна</t>
  </si>
  <si>
    <t>Піпетка-дозатор поліпропіленова</t>
  </si>
  <si>
    <t>Промивалка 250 мл</t>
  </si>
  <si>
    <t>Алонж</t>
  </si>
  <si>
    <t>Шпатель</t>
  </si>
  <si>
    <t>Дошка для сушіння посуду</t>
  </si>
  <si>
    <t>Набір з електролізу</t>
  </si>
  <si>
    <t>Електрична плитка нагрівна</t>
  </si>
  <si>
    <t>Баня комбінована лабораторна</t>
  </si>
  <si>
    <t>4.6</t>
  </si>
  <si>
    <t>Хімічні реактиви</t>
  </si>
  <si>
    <t>Набір №1 С «Кислоти»</t>
  </si>
  <si>
    <t>Набір №3 ВС «Луги»</t>
  </si>
  <si>
    <t>Набір №6 С «Органічні речовини»</t>
  </si>
  <si>
    <t>Набір №11 С «Солі для демонстраційних дослідів»</t>
  </si>
  <si>
    <t>Набір №13 ВС «Галогени»</t>
  </si>
  <si>
    <t>Набір №14 ВС «Сульфати, сульфіти, сульфіди»</t>
  </si>
  <si>
    <t>Набір №16 ВС «Метали, оксиди»</t>
  </si>
  <si>
    <t>Набір №17 С «Нітрати»</t>
  </si>
  <si>
    <t>Набір №21 ВС «Неорганічні речовини»</t>
  </si>
  <si>
    <t>Набір №22 ВС «Індикатор»</t>
  </si>
  <si>
    <t>Натрій металічний</t>
  </si>
  <si>
    <t>4.7</t>
  </si>
  <si>
    <t>Графічні та друковані засоби</t>
  </si>
  <si>
    <t>Набір пластикових стендів по хімії</t>
  </si>
  <si>
    <t>Загальна вартість матеріалів/послуг :</t>
  </si>
  <si>
    <t>Непередбачені витрати (не менше 10%):</t>
  </si>
  <si>
    <t>Бюжет проєкту:</t>
  </si>
  <si>
    <t xml:space="preserve">                                                                                     БЮДЖЕТ ПРОЄКТУ</t>
  </si>
  <si>
    <t>Набір хімічних реактивів для кабінету хімії загально-освітнього навчального закладу</t>
  </si>
  <si>
    <t>Комплект плакатів "Загальна хімія та хімічне виробницт-во"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</si>
</sst>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entury Gothic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top" wrapText="1"/>
    </xf>
    <xf numFmtId="0" fontId="10" fillId="0" borderId="7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49" fontId="6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2" fontId="9" fillId="0" borderId="4" xfId="0" applyNumberFormat="1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49" fontId="6" fillId="0" borderId="4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9" fillId="0" borderId="5" xfId="0" applyFont="1" applyBorder="1" applyAlignment="1">
      <alignment wrapText="1"/>
    </xf>
    <xf numFmtId="2" fontId="6" fillId="2" borderId="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7"/>
  <sheetViews>
    <sheetView tabSelected="1" topLeftCell="A148" workbookViewId="0">
      <selection activeCell="F15" sqref="F15"/>
    </sheetView>
  </sheetViews>
  <sheetFormatPr defaultRowHeight="15"/>
  <cols>
    <col min="2" max="2" width="57.140625" customWidth="1"/>
    <col min="3" max="3" width="13.85546875" customWidth="1"/>
    <col min="4" max="4" width="13.42578125" customWidth="1"/>
    <col min="5" max="5" width="19" customWidth="1"/>
    <col min="6" max="6" width="22.28515625" customWidth="1"/>
  </cols>
  <sheetData>
    <row r="1" spans="1:8" ht="20.25">
      <c r="B1" s="1" t="s">
        <v>164</v>
      </c>
    </row>
    <row r="2" spans="1:8" ht="19.5">
      <c r="B2" s="2" t="s">
        <v>0</v>
      </c>
    </row>
    <row r="3" spans="1:8" ht="19.5">
      <c r="B3" s="2" t="s">
        <v>1</v>
      </c>
    </row>
    <row r="4" spans="1:8" ht="19.5">
      <c r="B4" s="2" t="s">
        <v>2</v>
      </c>
    </row>
    <row r="6" spans="1:8" ht="18">
      <c r="A6" s="79"/>
      <c r="B6" s="80"/>
      <c r="C6" s="80"/>
      <c r="D6" s="80"/>
      <c r="E6" s="80"/>
      <c r="F6" s="81"/>
      <c r="G6" s="3"/>
      <c r="H6" s="3"/>
    </row>
    <row r="7" spans="1:8" ht="56.25">
      <c r="A7" s="4" t="s">
        <v>3</v>
      </c>
      <c r="B7" s="5" t="s">
        <v>4</v>
      </c>
      <c r="C7" s="5" t="s">
        <v>5</v>
      </c>
      <c r="D7" s="6" t="s">
        <v>6</v>
      </c>
      <c r="E7" s="6" t="s">
        <v>7</v>
      </c>
      <c r="F7" s="6" t="s">
        <v>8</v>
      </c>
      <c r="G7" s="3"/>
      <c r="H7" s="3"/>
    </row>
    <row r="8" spans="1:8" ht="27.75" customHeight="1">
      <c r="A8" s="7">
        <v>1</v>
      </c>
      <c r="B8" s="5" t="s">
        <v>9</v>
      </c>
      <c r="C8" s="8"/>
      <c r="D8" s="9"/>
      <c r="E8" s="10"/>
      <c r="F8" s="10"/>
      <c r="G8" s="3"/>
      <c r="H8" s="3"/>
    </row>
    <row r="9" spans="1:8" ht="18">
      <c r="A9" s="22"/>
      <c r="B9" s="30" t="s">
        <v>10</v>
      </c>
      <c r="C9" s="31">
        <v>0</v>
      </c>
      <c r="D9" s="12" t="s">
        <v>11</v>
      </c>
      <c r="E9" s="13">
        <v>10000</v>
      </c>
      <c r="F9" s="13">
        <f>C9*E9</f>
        <v>0</v>
      </c>
      <c r="G9" s="3"/>
      <c r="H9" s="3"/>
    </row>
    <row r="10" spans="1:8" ht="31.5">
      <c r="A10" s="22"/>
      <c r="B10" s="32" t="s">
        <v>12</v>
      </c>
      <c r="C10" s="11">
        <v>28.2</v>
      </c>
      <c r="D10" s="12" t="s">
        <v>13</v>
      </c>
      <c r="E10" s="13">
        <v>1063.83</v>
      </c>
      <c r="F10" s="13">
        <v>30000</v>
      </c>
      <c r="G10" s="3"/>
      <c r="H10" s="3"/>
    </row>
    <row r="11" spans="1:8" ht="18">
      <c r="A11" s="22"/>
      <c r="B11" s="32" t="s">
        <v>14</v>
      </c>
      <c r="C11" s="11">
        <v>0</v>
      </c>
      <c r="D11" s="12" t="s">
        <v>15</v>
      </c>
      <c r="E11" s="13">
        <v>178.19</v>
      </c>
      <c r="F11" s="13">
        <f t="shared" ref="F11:F15" si="0">C11*E11</f>
        <v>0</v>
      </c>
      <c r="G11" s="3"/>
      <c r="H11" s="3"/>
    </row>
    <row r="12" spans="1:8" ht="18">
      <c r="A12" s="22"/>
      <c r="B12" s="32" t="s">
        <v>16</v>
      </c>
      <c r="C12" s="11">
        <v>0</v>
      </c>
      <c r="D12" s="12" t="s">
        <v>15</v>
      </c>
      <c r="E12" s="13">
        <v>350</v>
      </c>
      <c r="F12" s="13">
        <f t="shared" si="0"/>
        <v>0</v>
      </c>
      <c r="G12" s="3"/>
      <c r="H12" s="3"/>
    </row>
    <row r="13" spans="1:8" ht="18">
      <c r="A13" s="22"/>
      <c r="B13" s="32" t="s">
        <v>17</v>
      </c>
      <c r="C13" s="11">
        <v>105</v>
      </c>
      <c r="D13" s="12" t="s">
        <v>15</v>
      </c>
      <c r="E13" s="13">
        <v>160.58000000000001</v>
      </c>
      <c r="F13" s="13">
        <f t="shared" si="0"/>
        <v>16860.900000000001</v>
      </c>
      <c r="G13" s="3"/>
      <c r="H13" s="3"/>
    </row>
    <row r="14" spans="1:8" ht="18">
      <c r="A14" s="22"/>
      <c r="B14" s="32" t="s">
        <v>18</v>
      </c>
      <c r="C14" s="11">
        <v>31</v>
      </c>
      <c r="D14" s="12" t="s">
        <v>13</v>
      </c>
      <c r="E14" s="13">
        <v>967.74</v>
      </c>
      <c r="F14" s="13">
        <f t="shared" si="0"/>
        <v>29999.94</v>
      </c>
      <c r="G14" s="3"/>
      <c r="H14" s="3"/>
    </row>
    <row r="15" spans="1:8" ht="18">
      <c r="A15" s="22"/>
      <c r="B15" s="32" t="s">
        <v>19</v>
      </c>
      <c r="C15" s="11">
        <v>0</v>
      </c>
      <c r="D15" s="12" t="s">
        <v>11</v>
      </c>
      <c r="E15" s="13">
        <v>15000</v>
      </c>
      <c r="F15" s="13">
        <f t="shared" si="0"/>
        <v>0</v>
      </c>
      <c r="G15" s="3"/>
      <c r="H15" s="3"/>
    </row>
    <row r="16" spans="1:8" ht="18.75">
      <c r="A16" s="18"/>
      <c r="B16" s="14" t="s">
        <v>20</v>
      </c>
      <c r="C16" s="11"/>
      <c r="D16" s="18"/>
      <c r="E16" s="13"/>
      <c r="F16" s="42">
        <f>SUM(F9+F10+F11+F12+F13+F14+F15)</f>
        <v>76860.84</v>
      </c>
      <c r="G16" s="3"/>
      <c r="H16" s="3"/>
    </row>
    <row r="17" spans="1:8" ht="18.75">
      <c r="A17" s="17">
        <v>2</v>
      </c>
      <c r="B17" s="82" t="s">
        <v>21</v>
      </c>
      <c r="C17" s="83"/>
      <c r="D17" s="39"/>
      <c r="E17" s="18"/>
      <c r="F17" s="18"/>
      <c r="G17" s="3"/>
      <c r="H17" s="3"/>
    </row>
    <row r="18" spans="1:8" ht="31.5">
      <c r="A18" s="22"/>
      <c r="B18" s="32" t="s">
        <v>22</v>
      </c>
      <c r="C18" s="11">
        <v>1</v>
      </c>
      <c r="D18" s="12" t="s">
        <v>11</v>
      </c>
      <c r="E18" s="13">
        <v>21302</v>
      </c>
      <c r="F18" s="63">
        <f t="shared" ref="F18:F23" si="1">SUM(E18*C18)</f>
        <v>21302</v>
      </c>
      <c r="G18" s="3"/>
      <c r="H18" s="3"/>
    </row>
    <row r="19" spans="1:8" ht="18">
      <c r="A19" s="22"/>
      <c r="B19" s="32" t="s">
        <v>23</v>
      </c>
      <c r="C19" s="11">
        <v>32</v>
      </c>
      <c r="D19" s="12" t="s">
        <v>11</v>
      </c>
      <c r="E19" s="13">
        <v>654</v>
      </c>
      <c r="F19" s="63">
        <f t="shared" si="1"/>
        <v>20928</v>
      </c>
      <c r="G19" s="3"/>
      <c r="H19" s="3"/>
    </row>
    <row r="20" spans="1:8" ht="18">
      <c r="A20" s="22"/>
      <c r="B20" s="32" t="s">
        <v>24</v>
      </c>
      <c r="C20" s="11">
        <v>16</v>
      </c>
      <c r="D20" s="12" t="s">
        <v>11</v>
      </c>
      <c r="E20" s="13">
        <v>1557</v>
      </c>
      <c r="F20" s="63">
        <f t="shared" si="1"/>
        <v>24912</v>
      </c>
      <c r="G20" s="3"/>
      <c r="H20" s="3"/>
    </row>
    <row r="21" spans="1:8" ht="18">
      <c r="A21" s="22"/>
      <c r="B21" s="32" t="s">
        <v>25</v>
      </c>
      <c r="C21" s="11">
        <v>1</v>
      </c>
      <c r="D21" s="12" t="s">
        <v>11</v>
      </c>
      <c r="E21" s="13">
        <v>8794</v>
      </c>
      <c r="F21" s="63">
        <f t="shared" si="1"/>
        <v>8794</v>
      </c>
      <c r="G21" s="3"/>
      <c r="H21" s="3"/>
    </row>
    <row r="22" spans="1:8" ht="18">
      <c r="A22" s="22"/>
      <c r="B22" s="32" t="s">
        <v>26</v>
      </c>
      <c r="C22" s="11">
        <v>1</v>
      </c>
      <c r="D22" s="12" t="s">
        <v>11</v>
      </c>
      <c r="E22" s="13">
        <v>3982</v>
      </c>
      <c r="F22" s="63">
        <f t="shared" si="1"/>
        <v>3982</v>
      </c>
      <c r="G22" s="3"/>
      <c r="H22" s="3"/>
    </row>
    <row r="23" spans="1:8" ht="18">
      <c r="A23" s="22"/>
      <c r="B23" s="32" t="s">
        <v>27</v>
      </c>
      <c r="C23" s="11">
        <v>1</v>
      </c>
      <c r="D23" s="12" t="s">
        <v>11</v>
      </c>
      <c r="E23" s="13">
        <v>2590</v>
      </c>
      <c r="F23" s="63">
        <f t="shared" si="1"/>
        <v>2590</v>
      </c>
      <c r="G23" s="3"/>
      <c r="H23" s="3"/>
    </row>
    <row r="24" spans="1:8" ht="18">
      <c r="A24" s="22"/>
      <c r="B24" s="32" t="s">
        <v>28</v>
      </c>
      <c r="C24" s="11"/>
      <c r="D24" s="12"/>
      <c r="E24" s="13">
        <v>1000</v>
      </c>
      <c r="F24" s="13">
        <v>1000</v>
      </c>
      <c r="G24" s="3"/>
      <c r="H24" s="3"/>
    </row>
    <row r="25" spans="1:8" ht="18">
      <c r="A25" s="22"/>
      <c r="B25" s="32" t="s">
        <v>29</v>
      </c>
      <c r="C25" s="11"/>
      <c r="D25" s="12"/>
      <c r="E25" s="13">
        <v>4000</v>
      </c>
      <c r="F25" s="13">
        <v>4000</v>
      </c>
      <c r="G25" s="3"/>
      <c r="H25" s="3"/>
    </row>
    <row r="26" spans="1:8" ht="18.75">
      <c r="A26" s="24"/>
      <c r="B26" s="20" t="s">
        <v>20</v>
      </c>
      <c r="C26" s="44"/>
      <c r="D26" s="15"/>
      <c r="E26" s="16"/>
      <c r="F26" s="42">
        <f>SUM(F19+F20+F21+F22+F23+F24+F25+F18)</f>
        <v>87508</v>
      </c>
      <c r="G26" s="3"/>
      <c r="H26" s="3"/>
    </row>
    <row r="27" spans="1:8" ht="18.75">
      <c r="A27" s="19">
        <v>3</v>
      </c>
      <c r="B27" s="74" t="s">
        <v>30</v>
      </c>
      <c r="C27" s="74"/>
      <c r="D27" s="43"/>
      <c r="E27" s="15"/>
      <c r="F27" s="15"/>
      <c r="G27" s="3"/>
      <c r="H27" s="3"/>
    </row>
    <row r="28" spans="1:8" ht="18">
      <c r="A28" s="22"/>
      <c r="B28" s="32" t="s">
        <v>31</v>
      </c>
      <c r="C28" s="11">
        <v>1</v>
      </c>
      <c r="D28" s="12" t="s">
        <v>11</v>
      </c>
      <c r="E28" s="13">
        <v>53500</v>
      </c>
      <c r="F28" s="63">
        <v>53500</v>
      </c>
      <c r="G28" s="3"/>
      <c r="H28" s="3"/>
    </row>
    <row r="29" spans="1:8" ht="18">
      <c r="A29" s="22"/>
      <c r="B29" s="32" t="s">
        <v>32</v>
      </c>
      <c r="C29" s="11"/>
      <c r="D29" s="12"/>
      <c r="E29" s="18"/>
      <c r="F29" s="18"/>
      <c r="G29" s="3"/>
      <c r="H29" s="3"/>
    </row>
    <row r="30" spans="1:8" ht="18">
      <c r="A30" s="22"/>
      <c r="B30" s="32" t="s">
        <v>33</v>
      </c>
      <c r="C30" s="11"/>
      <c r="D30" s="12"/>
      <c r="E30" s="18"/>
      <c r="F30" s="18"/>
      <c r="G30" s="3"/>
      <c r="H30" s="3"/>
    </row>
    <row r="31" spans="1:8" ht="18">
      <c r="A31" s="22"/>
      <c r="B31" s="32" t="s">
        <v>34</v>
      </c>
      <c r="C31" s="11"/>
      <c r="D31" s="12"/>
      <c r="E31" s="18"/>
      <c r="F31" s="18"/>
      <c r="G31" s="3"/>
      <c r="H31" s="3"/>
    </row>
    <row r="32" spans="1:8" ht="18">
      <c r="A32" s="22"/>
      <c r="B32" s="32" t="s">
        <v>35</v>
      </c>
      <c r="C32" s="11"/>
      <c r="D32" s="12"/>
      <c r="E32" s="18"/>
      <c r="F32" s="18"/>
      <c r="G32" s="3"/>
      <c r="H32" s="3"/>
    </row>
    <row r="33" spans="1:8" ht="20.25" customHeight="1">
      <c r="A33" s="22"/>
      <c r="B33" s="32" t="s">
        <v>36</v>
      </c>
      <c r="C33" s="11"/>
      <c r="D33" s="12"/>
      <c r="E33" s="18"/>
      <c r="F33" s="18"/>
      <c r="G33" s="3"/>
      <c r="H33" s="3"/>
    </row>
    <row r="34" spans="1:8" ht="34.5" customHeight="1">
      <c r="A34" s="22"/>
      <c r="B34" s="32" t="s">
        <v>37</v>
      </c>
      <c r="C34" s="11"/>
      <c r="D34" s="12"/>
      <c r="E34" s="18"/>
      <c r="F34" s="18"/>
      <c r="G34" s="3"/>
      <c r="H34" s="3"/>
    </row>
    <row r="35" spans="1:8" ht="31.5">
      <c r="A35" s="22"/>
      <c r="B35" s="32" t="s">
        <v>38</v>
      </c>
      <c r="C35" s="11">
        <v>1</v>
      </c>
      <c r="D35" s="12" t="s">
        <v>11</v>
      </c>
      <c r="E35" s="63">
        <v>6900</v>
      </c>
      <c r="F35" s="63">
        <v>6900</v>
      </c>
      <c r="G35" s="3"/>
      <c r="H35" s="3"/>
    </row>
    <row r="36" spans="1:8" ht="18">
      <c r="A36" s="22"/>
      <c r="B36" s="32" t="s">
        <v>39</v>
      </c>
      <c r="C36" s="11">
        <v>1</v>
      </c>
      <c r="D36" s="12" t="s">
        <v>11</v>
      </c>
      <c r="E36" s="63">
        <v>6500</v>
      </c>
      <c r="F36" s="63">
        <v>6500</v>
      </c>
      <c r="G36" s="3"/>
      <c r="H36" s="3"/>
    </row>
    <row r="37" spans="1:8" ht="18.75">
      <c r="A37" s="24"/>
      <c r="B37" s="20" t="s">
        <v>20</v>
      </c>
      <c r="C37" s="44"/>
      <c r="D37" s="21"/>
      <c r="E37" s="16"/>
      <c r="F37" s="42">
        <f>SUM(F30+F31+F32+F33+F34+F35+F36+F29+F28)</f>
        <v>66900</v>
      </c>
      <c r="G37" s="3"/>
      <c r="H37" s="3"/>
    </row>
    <row r="38" spans="1:8" ht="18.75">
      <c r="A38" s="19">
        <v>4</v>
      </c>
      <c r="B38" s="74" t="s">
        <v>40</v>
      </c>
      <c r="C38" s="74"/>
      <c r="D38" s="74"/>
      <c r="E38" s="43"/>
      <c r="F38" s="15"/>
      <c r="G38" s="3"/>
      <c r="H38" s="3"/>
    </row>
    <row r="39" spans="1:8" ht="18.75">
      <c r="A39" s="45" t="s">
        <v>41</v>
      </c>
      <c r="B39" s="46" t="s">
        <v>42</v>
      </c>
      <c r="C39" s="47"/>
      <c r="D39" s="47"/>
      <c r="E39" s="43"/>
      <c r="F39" s="15"/>
      <c r="G39" s="3"/>
      <c r="H39" s="3"/>
    </row>
    <row r="40" spans="1:8" ht="18">
      <c r="A40" s="22"/>
      <c r="B40" s="32" t="s">
        <v>43</v>
      </c>
      <c r="C40" s="11">
        <v>1</v>
      </c>
      <c r="D40" s="11" t="s">
        <v>11</v>
      </c>
      <c r="E40" s="23">
        <v>550</v>
      </c>
      <c r="F40" s="63">
        <f t="shared" ref="F40:F59" si="2">SUM(E40*C40)</f>
        <v>550</v>
      </c>
      <c r="G40" s="3"/>
      <c r="H40" s="3"/>
    </row>
    <row r="41" spans="1:8" ht="18">
      <c r="A41" s="22"/>
      <c r="B41" s="32" t="s">
        <v>44</v>
      </c>
      <c r="C41" s="11">
        <v>15</v>
      </c>
      <c r="D41" s="11" t="s">
        <v>11</v>
      </c>
      <c r="E41" s="23">
        <v>340</v>
      </c>
      <c r="F41" s="63">
        <f t="shared" si="2"/>
        <v>5100</v>
      </c>
      <c r="G41" s="3"/>
      <c r="H41" s="3"/>
    </row>
    <row r="42" spans="1:8" ht="18">
      <c r="A42" s="22"/>
      <c r="B42" s="32" t="s">
        <v>45</v>
      </c>
      <c r="C42" s="11">
        <v>15</v>
      </c>
      <c r="D42" s="11" t="s">
        <v>11</v>
      </c>
      <c r="E42" s="23">
        <v>310</v>
      </c>
      <c r="F42" s="63">
        <f t="shared" si="2"/>
        <v>4650</v>
      </c>
      <c r="G42" s="3"/>
      <c r="H42" s="3"/>
    </row>
    <row r="43" spans="1:8" ht="18">
      <c r="A43" s="22"/>
      <c r="B43" s="32" t="s">
        <v>46</v>
      </c>
      <c r="C43" s="11">
        <v>1</v>
      </c>
      <c r="D43" s="11" t="s">
        <v>11</v>
      </c>
      <c r="E43" s="64">
        <v>550</v>
      </c>
      <c r="F43" s="63">
        <f t="shared" si="2"/>
        <v>550</v>
      </c>
      <c r="G43" s="3"/>
      <c r="H43" s="3"/>
    </row>
    <row r="44" spans="1:8" ht="18">
      <c r="A44" s="22"/>
      <c r="B44" s="32" t="s">
        <v>47</v>
      </c>
      <c r="C44" s="11">
        <v>1</v>
      </c>
      <c r="D44" s="11" t="s">
        <v>11</v>
      </c>
      <c r="E44" s="23">
        <v>550</v>
      </c>
      <c r="F44" s="63">
        <f t="shared" si="2"/>
        <v>550</v>
      </c>
      <c r="G44" s="3"/>
      <c r="H44" s="3"/>
    </row>
    <row r="45" spans="1:8" ht="18">
      <c r="A45" s="22"/>
      <c r="B45" s="32" t="s">
        <v>48</v>
      </c>
      <c r="C45" s="11">
        <v>1</v>
      </c>
      <c r="D45" s="11" t="s">
        <v>11</v>
      </c>
      <c r="E45" s="23">
        <v>550</v>
      </c>
      <c r="F45" s="63">
        <f t="shared" si="2"/>
        <v>550</v>
      </c>
      <c r="G45" s="3"/>
      <c r="H45" s="3"/>
    </row>
    <row r="46" spans="1:8" ht="18">
      <c r="A46" s="22"/>
      <c r="B46" s="32" t="s">
        <v>49</v>
      </c>
      <c r="C46" s="11">
        <v>15</v>
      </c>
      <c r="D46" s="11" t="s">
        <v>11</v>
      </c>
      <c r="E46" s="23">
        <v>350</v>
      </c>
      <c r="F46" s="63">
        <f t="shared" si="2"/>
        <v>5250</v>
      </c>
      <c r="G46" s="3"/>
      <c r="H46" s="3"/>
    </row>
    <row r="47" spans="1:8" ht="18">
      <c r="A47" s="22"/>
      <c r="B47" s="32" t="s">
        <v>50</v>
      </c>
      <c r="C47" s="11">
        <v>1</v>
      </c>
      <c r="D47" s="11" t="s">
        <v>11</v>
      </c>
      <c r="E47" s="64">
        <v>550</v>
      </c>
      <c r="F47" s="63">
        <f t="shared" si="2"/>
        <v>550</v>
      </c>
      <c r="G47" s="3"/>
      <c r="H47" s="3"/>
    </row>
    <row r="48" spans="1:8" ht="18">
      <c r="A48" s="22"/>
      <c r="B48" s="32" t="s">
        <v>51</v>
      </c>
      <c r="C48" s="11">
        <v>10</v>
      </c>
      <c r="D48" s="11" t="s">
        <v>11</v>
      </c>
      <c r="E48" s="64">
        <v>310</v>
      </c>
      <c r="F48" s="63">
        <f t="shared" si="2"/>
        <v>3100</v>
      </c>
      <c r="G48" s="3"/>
      <c r="H48" s="3"/>
    </row>
    <row r="49" spans="1:8" ht="18">
      <c r="A49" s="22"/>
      <c r="B49" s="32" t="s">
        <v>52</v>
      </c>
      <c r="C49" s="11">
        <v>1</v>
      </c>
      <c r="D49" s="11" t="s">
        <v>11</v>
      </c>
      <c r="E49" s="64">
        <v>550</v>
      </c>
      <c r="F49" s="63">
        <f t="shared" si="2"/>
        <v>550</v>
      </c>
      <c r="G49" s="3"/>
      <c r="H49" s="3"/>
    </row>
    <row r="50" spans="1:8" ht="18.75" customHeight="1">
      <c r="A50" s="22"/>
      <c r="B50" s="32" t="s">
        <v>53</v>
      </c>
      <c r="C50" s="11">
        <v>15</v>
      </c>
      <c r="D50" s="11" t="s">
        <v>11</v>
      </c>
      <c r="E50" s="23">
        <v>310</v>
      </c>
      <c r="F50" s="63">
        <f t="shared" si="2"/>
        <v>4650</v>
      </c>
      <c r="G50" s="3"/>
      <c r="H50" s="3"/>
    </row>
    <row r="51" spans="1:8" ht="18">
      <c r="A51" s="22"/>
      <c r="B51" s="32" t="s">
        <v>54</v>
      </c>
      <c r="C51" s="11">
        <v>1</v>
      </c>
      <c r="D51" s="11" t="s">
        <v>11</v>
      </c>
      <c r="E51" s="64">
        <v>550</v>
      </c>
      <c r="F51" s="63">
        <f t="shared" si="2"/>
        <v>550</v>
      </c>
      <c r="G51" s="3"/>
      <c r="H51" s="3"/>
    </row>
    <row r="52" spans="1:8" ht="18">
      <c r="A52" s="22"/>
      <c r="B52" s="32" t="s">
        <v>55</v>
      </c>
      <c r="C52" s="11">
        <v>15</v>
      </c>
      <c r="D52" s="11" t="s">
        <v>11</v>
      </c>
      <c r="E52" s="23">
        <v>310</v>
      </c>
      <c r="F52" s="63">
        <f t="shared" si="2"/>
        <v>4650</v>
      </c>
      <c r="G52" s="3"/>
      <c r="H52" s="3"/>
    </row>
    <row r="53" spans="1:8" ht="18">
      <c r="A53" s="22"/>
      <c r="B53" s="32" t="s">
        <v>56</v>
      </c>
      <c r="C53" s="11">
        <v>1</v>
      </c>
      <c r="D53" s="11" t="s">
        <v>11</v>
      </c>
      <c r="E53" s="23">
        <v>550</v>
      </c>
      <c r="F53" s="63">
        <f t="shared" si="2"/>
        <v>550</v>
      </c>
      <c r="G53" s="3"/>
      <c r="H53" s="3"/>
    </row>
    <row r="54" spans="1:8" ht="18">
      <c r="A54" s="22"/>
      <c r="B54" s="32" t="s">
        <v>57</v>
      </c>
      <c r="C54" s="11">
        <v>1</v>
      </c>
      <c r="D54" s="11" t="s">
        <v>11</v>
      </c>
      <c r="E54" s="23">
        <v>550</v>
      </c>
      <c r="F54" s="63">
        <f t="shared" si="2"/>
        <v>550</v>
      </c>
      <c r="G54" s="3"/>
      <c r="H54" s="3"/>
    </row>
    <row r="55" spans="1:8" ht="18">
      <c r="A55" s="22"/>
      <c r="B55" s="32" t="s">
        <v>58</v>
      </c>
      <c r="C55" s="11">
        <v>1</v>
      </c>
      <c r="D55" s="11" t="s">
        <v>11</v>
      </c>
      <c r="E55" s="23">
        <v>550</v>
      </c>
      <c r="F55" s="63">
        <f t="shared" si="2"/>
        <v>550</v>
      </c>
      <c r="G55" s="3"/>
      <c r="H55" s="3"/>
    </row>
    <row r="56" spans="1:8" ht="18">
      <c r="A56" s="22"/>
      <c r="B56" s="33" t="s">
        <v>59</v>
      </c>
      <c r="C56" s="11">
        <v>10</v>
      </c>
      <c r="D56" s="11" t="s">
        <v>11</v>
      </c>
      <c r="E56" s="64">
        <v>310</v>
      </c>
      <c r="F56" s="63">
        <f t="shared" si="2"/>
        <v>3100</v>
      </c>
      <c r="G56" s="3"/>
      <c r="H56" s="3"/>
    </row>
    <row r="57" spans="1:8" ht="18">
      <c r="A57" s="22"/>
      <c r="B57" s="32" t="s">
        <v>60</v>
      </c>
      <c r="C57" s="11">
        <v>1</v>
      </c>
      <c r="D57" s="11" t="s">
        <v>11</v>
      </c>
      <c r="E57" s="64">
        <v>550</v>
      </c>
      <c r="F57" s="63">
        <f t="shared" si="2"/>
        <v>550</v>
      </c>
      <c r="G57" s="3"/>
      <c r="H57" s="3"/>
    </row>
    <row r="58" spans="1:8" ht="18">
      <c r="A58" s="22"/>
      <c r="B58" s="32" t="s">
        <v>61</v>
      </c>
      <c r="C58" s="11">
        <v>1</v>
      </c>
      <c r="D58" s="11" t="s">
        <v>11</v>
      </c>
      <c r="E58" s="64">
        <v>550</v>
      </c>
      <c r="F58" s="63">
        <f t="shared" si="2"/>
        <v>550</v>
      </c>
      <c r="G58" s="3"/>
      <c r="H58" s="3"/>
    </row>
    <row r="59" spans="1:8" ht="18">
      <c r="A59" s="22"/>
      <c r="B59" s="32" t="s">
        <v>62</v>
      </c>
      <c r="C59" s="11">
        <v>1</v>
      </c>
      <c r="D59" s="11" t="s">
        <v>11</v>
      </c>
      <c r="E59" s="64">
        <v>550</v>
      </c>
      <c r="F59" s="63">
        <f t="shared" si="2"/>
        <v>550</v>
      </c>
      <c r="G59" s="3"/>
      <c r="H59" s="3"/>
    </row>
    <row r="60" spans="1:8" ht="18.75">
      <c r="A60" s="24"/>
      <c r="B60" s="20" t="s">
        <v>20</v>
      </c>
      <c r="C60" s="44"/>
      <c r="D60" s="21"/>
      <c r="E60" s="16"/>
      <c r="F60" s="42">
        <f>SUM(F53+F54+F55+F56+F57+F58+F59+F52+F51+F50+F49+F48+F47+F46+F45+F44+F43+F42+F41+F40)</f>
        <v>37650</v>
      </c>
      <c r="G60" s="3"/>
      <c r="H60" s="3"/>
    </row>
    <row r="61" spans="1:8" ht="18.75">
      <c r="A61" s="45" t="s">
        <v>63</v>
      </c>
      <c r="B61" s="74" t="s">
        <v>64</v>
      </c>
      <c r="C61" s="74"/>
      <c r="D61" s="74"/>
      <c r="E61" s="43"/>
      <c r="F61" s="15"/>
      <c r="G61" s="3"/>
      <c r="H61" s="3"/>
    </row>
    <row r="62" spans="1:8" ht="18">
      <c r="A62" s="22"/>
      <c r="B62" s="32" t="s">
        <v>65</v>
      </c>
      <c r="C62" s="11">
        <v>20</v>
      </c>
      <c r="D62" s="11" t="s">
        <v>11</v>
      </c>
      <c r="E62" s="64">
        <v>8</v>
      </c>
      <c r="F62" s="63">
        <f>SUM(E62*C62)</f>
        <v>160</v>
      </c>
      <c r="G62" s="3"/>
      <c r="H62" s="3"/>
    </row>
    <row r="63" spans="1:8" ht="18">
      <c r="A63" s="22"/>
      <c r="B63" s="34" t="s">
        <v>66</v>
      </c>
      <c r="C63" s="35">
        <v>5</v>
      </c>
      <c r="D63" s="35" t="s">
        <v>11</v>
      </c>
      <c r="E63" s="64">
        <v>30</v>
      </c>
      <c r="F63" s="63">
        <v>150</v>
      </c>
      <c r="G63" s="3"/>
      <c r="H63" s="3"/>
    </row>
    <row r="64" spans="1:8" ht="18">
      <c r="A64" s="22"/>
      <c r="B64" s="34" t="s">
        <v>67</v>
      </c>
      <c r="C64" s="35">
        <v>5</v>
      </c>
      <c r="D64" s="35" t="s">
        <v>11</v>
      </c>
      <c r="E64" s="64">
        <v>47</v>
      </c>
      <c r="F64" s="63">
        <f>SUM(E64*C64)</f>
        <v>235</v>
      </c>
      <c r="G64" s="3"/>
      <c r="H64" s="3"/>
    </row>
    <row r="65" spans="1:8" ht="18">
      <c r="A65" s="22"/>
      <c r="B65" s="34" t="s">
        <v>68</v>
      </c>
      <c r="C65" s="35">
        <v>5</v>
      </c>
      <c r="D65" s="35" t="s">
        <v>11</v>
      </c>
      <c r="E65" s="64">
        <v>38</v>
      </c>
      <c r="F65" s="63">
        <f>SUM(C65*E65)</f>
        <v>190</v>
      </c>
      <c r="G65" s="3"/>
      <c r="H65" s="3"/>
    </row>
    <row r="66" spans="1:8" ht="18">
      <c r="A66" s="22"/>
      <c r="B66" s="32" t="s">
        <v>69</v>
      </c>
      <c r="C66" s="11">
        <v>5</v>
      </c>
      <c r="D66" s="11" t="s">
        <v>11</v>
      </c>
      <c r="E66" s="64">
        <v>89</v>
      </c>
      <c r="F66" s="63">
        <f>SUM(E66*C66)</f>
        <v>445</v>
      </c>
      <c r="G66" s="3"/>
      <c r="H66" s="3"/>
    </row>
    <row r="67" spans="1:8" ht="18">
      <c r="A67" s="22"/>
      <c r="B67" s="34" t="s">
        <v>70</v>
      </c>
      <c r="C67" s="35">
        <v>5</v>
      </c>
      <c r="D67" s="35" t="s">
        <v>11</v>
      </c>
      <c r="E67" s="64">
        <v>78</v>
      </c>
      <c r="F67" s="63">
        <f>SUM(E67*C67)</f>
        <v>390</v>
      </c>
      <c r="G67" s="3"/>
      <c r="H67" s="3"/>
    </row>
    <row r="68" spans="1:8" ht="18">
      <c r="A68" s="22"/>
      <c r="B68" s="32" t="s">
        <v>71</v>
      </c>
      <c r="C68" s="11">
        <v>10</v>
      </c>
      <c r="D68" s="11" t="s">
        <v>11</v>
      </c>
      <c r="E68" s="64">
        <v>66</v>
      </c>
      <c r="F68" s="63">
        <f>SUM(E68*C68)</f>
        <v>660</v>
      </c>
      <c r="G68" s="3"/>
      <c r="H68" s="3"/>
    </row>
    <row r="69" spans="1:8" ht="18">
      <c r="A69" s="22"/>
      <c r="B69" s="32" t="s">
        <v>72</v>
      </c>
      <c r="C69" s="11">
        <v>50</v>
      </c>
      <c r="D69" s="11" t="s">
        <v>11</v>
      </c>
      <c r="E69" s="64">
        <v>6</v>
      </c>
      <c r="F69" s="63">
        <f>SUM(C69*E69)</f>
        <v>300</v>
      </c>
      <c r="G69" s="3"/>
      <c r="H69" s="3"/>
    </row>
    <row r="70" spans="1:8" ht="18">
      <c r="A70" s="22"/>
      <c r="B70" s="32" t="s">
        <v>73</v>
      </c>
      <c r="C70" s="11">
        <v>50</v>
      </c>
      <c r="D70" s="11" t="s">
        <v>11</v>
      </c>
      <c r="E70" s="64">
        <v>6</v>
      </c>
      <c r="F70" s="63">
        <f>SUM(E70*C70)</f>
        <v>300</v>
      </c>
      <c r="G70" s="3"/>
      <c r="H70" s="3"/>
    </row>
    <row r="71" spans="1:8" ht="18">
      <c r="A71" s="22"/>
      <c r="B71" s="32" t="s">
        <v>74</v>
      </c>
      <c r="C71" s="11">
        <v>16</v>
      </c>
      <c r="D71" s="11" t="s">
        <v>11</v>
      </c>
      <c r="E71" s="64">
        <v>70</v>
      </c>
      <c r="F71" s="63">
        <f>SUM(E71*C71)</f>
        <v>1120</v>
      </c>
      <c r="G71" s="3"/>
      <c r="H71" s="3"/>
    </row>
    <row r="72" spans="1:8" ht="18">
      <c r="A72" s="22"/>
      <c r="B72" s="32" t="s">
        <v>75</v>
      </c>
      <c r="C72" s="11">
        <v>1</v>
      </c>
      <c r="D72" s="11" t="s">
        <v>11</v>
      </c>
      <c r="E72" s="64">
        <v>123</v>
      </c>
      <c r="F72" s="63">
        <f>SUM(C72*E72)</f>
        <v>123</v>
      </c>
      <c r="G72" s="3"/>
      <c r="H72" s="3"/>
    </row>
    <row r="73" spans="1:8" ht="18">
      <c r="A73" s="22"/>
      <c r="B73" s="34" t="s">
        <v>76</v>
      </c>
      <c r="C73" s="35">
        <v>2</v>
      </c>
      <c r="D73" s="35" t="s">
        <v>11</v>
      </c>
      <c r="E73" s="64">
        <v>149</v>
      </c>
      <c r="F73" s="63">
        <f>SUM(E73*C73)</f>
        <v>298</v>
      </c>
      <c r="G73" s="3"/>
      <c r="H73" s="3"/>
    </row>
    <row r="74" spans="1:8" ht="18">
      <c r="A74" s="22"/>
      <c r="B74" s="32" t="s">
        <v>77</v>
      </c>
      <c r="C74" s="11">
        <v>1</v>
      </c>
      <c r="D74" s="11" t="s">
        <v>11</v>
      </c>
      <c r="E74" s="64">
        <v>240</v>
      </c>
      <c r="F74" s="63">
        <f>SUM(E74*C74)</f>
        <v>240</v>
      </c>
      <c r="G74" s="3"/>
      <c r="H74" s="3"/>
    </row>
    <row r="75" spans="1:8" ht="18">
      <c r="A75" s="22"/>
      <c r="B75" s="34" t="s">
        <v>78</v>
      </c>
      <c r="C75" s="61">
        <v>5</v>
      </c>
      <c r="D75" s="35" t="s">
        <v>11</v>
      </c>
      <c r="E75" s="64">
        <v>55</v>
      </c>
      <c r="F75" s="63">
        <f>SUM(C75*E75)</f>
        <v>275</v>
      </c>
      <c r="G75" s="3"/>
      <c r="H75" s="3"/>
    </row>
    <row r="76" spans="1:8" ht="18">
      <c r="A76" s="22"/>
      <c r="B76" s="34" t="s">
        <v>79</v>
      </c>
      <c r="C76" s="35">
        <v>5</v>
      </c>
      <c r="D76" s="35" t="s">
        <v>11</v>
      </c>
      <c r="E76" s="64">
        <v>88</v>
      </c>
      <c r="F76" s="63">
        <f>SUM(E76*C76)</f>
        <v>440</v>
      </c>
      <c r="G76" s="3"/>
      <c r="H76" s="3"/>
    </row>
    <row r="77" spans="1:8" ht="18">
      <c r="A77" s="22"/>
      <c r="B77" s="34" t="s">
        <v>80</v>
      </c>
      <c r="C77" s="35">
        <v>10</v>
      </c>
      <c r="D77" s="35" t="s">
        <v>11</v>
      </c>
      <c r="E77" s="64">
        <v>13</v>
      </c>
      <c r="F77" s="63">
        <f>SUM(E77*C77)</f>
        <v>130</v>
      </c>
      <c r="G77" s="3"/>
      <c r="H77" s="3"/>
    </row>
    <row r="78" spans="1:8" ht="18">
      <c r="A78" s="22"/>
      <c r="B78" s="34" t="s">
        <v>81</v>
      </c>
      <c r="C78" s="35">
        <v>1</v>
      </c>
      <c r="D78" s="35" t="s">
        <v>11</v>
      </c>
      <c r="E78" s="64">
        <v>101</v>
      </c>
      <c r="F78" s="63">
        <f>SUM(C78*E78)</f>
        <v>101</v>
      </c>
      <c r="G78" s="3"/>
      <c r="H78" s="3"/>
    </row>
    <row r="79" spans="1:8" ht="18">
      <c r="A79" s="22"/>
      <c r="B79" s="34" t="s">
        <v>82</v>
      </c>
      <c r="C79" s="35">
        <v>1</v>
      </c>
      <c r="D79" s="35" t="s">
        <v>11</v>
      </c>
      <c r="E79" s="64">
        <v>206</v>
      </c>
      <c r="F79" s="63">
        <f>SUM(E79*C79)</f>
        <v>206</v>
      </c>
      <c r="G79" s="3"/>
      <c r="H79" s="3"/>
    </row>
    <row r="80" spans="1:8" ht="18">
      <c r="A80" s="22"/>
      <c r="B80" s="34" t="s">
        <v>83</v>
      </c>
      <c r="C80" s="35">
        <v>1</v>
      </c>
      <c r="D80" s="35" t="s">
        <v>11</v>
      </c>
      <c r="E80" s="64">
        <v>206</v>
      </c>
      <c r="F80" s="63">
        <f>SUM(C80*E80)</f>
        <v>206</v>
      </c>
      <c r="G80" s="3"/>
      <c r="H80" s="3"/>
    </row>
    <row r="81" spans="1:8" ht="18">
      <c r="A81" s="22"/>
      <c r="B81" s="34" t="s">
        <v>84</v>
      </c>
      <c r="C81" s="35">
        <v>5</v>
      </c>
      <c r="D81" s="35" t="s">
        <v>11</v>
      </c>
      <c r="E81" s="64">
        <v>56</v>
      </c>
      <c r="F81" s="63">
        <f>SUM(E81*C81)</f>
        <v>280</v>
      </c>
      <c r="G81" s="3"/>
      <c r="H81" s="3"/>
    </row>
    <row r="82" spans="1:8" ht="18">
      <c r="A82" s="22"/>
      <c r="B82" s="34" t="s">
        <v>85</v>
      </c>
      <c r="C82" s="35">
        <v>5</v>
      </c>
      <c r="D82" s="11" t="s">
        <v>11</v>
      </c>
      <c r="E82" s="64">
        <v>56</v>
      </c>
      <c r="F82" s="63">
        <f>SUM(E82*C82)</f>
        <v>280</v>
      </c>
      <c r="G82" s="3"/>
      <c r="H82" s="3"/>
    </row>
    <row r="83" spans="1:8" ht="18">
      <c r="A83" s="22"/>
      <c r="B83" s="34" t="s">
        <v>86</v>
      </c>
      <c r="C83" s="35">
        <v>5</v>
      </c>
      <c r="D83" s="11" t="s">
        <v>11</v>
      </c>
      <c r="E83" s="64">
        <v>71</v>
      </c>
      <c r="F83" s="63">
        <f>SUM(C83*E83)</f>
        <v>355</v>
      </c>
      <c r="G83" s="3"/>
      <c r="H83" s="3"/>
    </row>
    <row r="84" spans="1:8" ht="18">
      <c r="A84" s="22"/>
      <c r="B84" s="34" t="s">
        <v>87</v>
      </c>
      <c r="C84" s="35">
        <v>1</v>
      </c>
      <c r="D84" s="11" t="s">
        <v>11</v>
      </c>
      <c r="E84" s="64">
        <v>88</v>
      </c>
      <c r="F84" s="63">
        <f>SUM(E84*C84)</f>
        <v>88</v>
      </c>
      <c r="G84" s="3"/>
      <c r="H84" s="3"/>
    </row>
    <row r="85" spans="1:8" ht="18">
      <c r="A85" s="22"/>
      <c r="B85" s="34" t="s">
        <v>88</v>
      </c>
      <c r="C85" s="35">
        <v>6</v>
      </c>
      <c r="D85" s="11" t="s">
        <v>11</v>
      </c>
      <c r="E85" s="64">
        <v>85</v>
      </c>
      <c r="F85" s="63">
        <f>SUM(E85*C85)</f>
        <v>510</v>
      </c>
      <c r="G85" s="3"/>
      <c r="H85" s="3"/>
    </row>
    <row r="86" spans="1:8" ht="18">
      <c r="A86" s="22"/>
      <c r="B86" s="34" t="s">
        <v>89</v>
      </c>
      <c r="C86" s="62">
        <v>6</v>
      </c>
      <c r="D86" s="11" t="s">
        <v>11</v>
      </c>
      <c r="E86" s="64">
        <v>111</v>
      </c>
      <c r="F86" s="63">
        <f>SUM(C86*E86)</f>
        <v>666</v>
      </c>
      <c r="G86" s="3"/>
      <c r="H86" s="3"/>
    </row>
    <row r="87" spans="1:8" ht="18">
      <c r="A87" s="22"/>
      <c r="B87" s="34" t="s">
        <v>90</v>
      </c>
      <c r="C87" s="35">
        <v>15</v>
      </c>
      <c r="D87" s="35" t="s">
        <v>11</v>
      </c>
      <c r="E87" s="64">
        <v>7</v>
      </c>
      <c r="F87" s="63">
        <f>SUM(E87*C87)</f>
        <v>105</v>
      </c>
      <c r="G87" s="3"/>
      <c r="H87" s="3"/>
    </row>
    <row r="88" spans="1:8" ht="18">
      <c r="A88" s="22"/>
      <c r="B88" s="34" t="s">
        <v>91</v>
      </c>
      <c r="C88" s="35">
        <v>10</v>
      </c>
      <c r="D88" s="11" t="s">
        <v>11</v>
      </c>
      <c r="E88" s="64">
        <v>10</v>
      </c>
      <c r="F88" s="63">
        <f>SUM(E88*C88)</f>
        <v>100</v>
      </c>
      <c r="G88" s="3"/>
      <c r="H88" s="3"/>
    </row>
    <row r="89" spans="1:8" ht="18">
      <c r="A89" s="22"/>
      <c r="B89" s="34" t="s">
        <v>92</v>
      </c>
      <c r="C89" s="35">
        <v>40</v>
      </c>
      <c r="D89" s="35" t="s">
        <v>11</v>
      </c>
      <c r="E89" s="64">
        <v>15</v>
      </c>
      <c r="F89" s="63">
        <f>SUM(C89*E89)</f>
        <v>600</v>
      </c>
      <c r="G89" s="3"/>
      <c r="H89" s="3"/>
    </row>
    <row r="90" spans="1:8" ht="18">
      <c r="A90" s="22"/>
      <c r="B90" s="34" t="s">
        <v>93</v>
      </c>
      <c r="C90" s="35">
        <v>10</v>
      </c>
      <c r="D90" s="35" t="s">
        <v>11</v>
      </c>
      <c r="E90" s="64">
        <v>20</v>
      </c>
      <c r="F90" s="63">
        <f>SUM(E90*C90)</f>
        <v>200</v>
      </c>
      <c r="G90" s="3"/>
      <c r="H90" s="3"/>
    </row>
    <row r="91" spans="1:8" ht="18">
      <c r="A91" s="22"/>
      <c r="B91" s="34" t="s">
        <v>94</v>
      </c>
      <c r="C91" s="35">
        <v>10</v>
      </c>
      <c r="D91" s="35" t="s">
        <v>11</v>
      </c>
      <c r="E91" s="64">
        <v>30</v>
      </c>
      <c r="F91" s="63">
        <f>SUM(E91*C91)</f>
        <v>300</v>
      </c>
      <c r="G91" s="3"/>
      <c r="H91" s="3"/>
    </row>
    <row r="92" spans="1:8" ht="18">
      <c r="A92" s="22"/>
      <c r="B92" s="34" t="s">
        <v>95</v>
      </c>
      <c r="C92" s="35">
        <v>10</v>
      </c>
      <c r="D92" s="35" t="s">
        <v>11</v>
      </c>
      <c r="E92" s="64">
        <v>72</v>
      </c>
      <c r="F92" s="63">
        <f>SUM(C92*E92)</f>
        <v>720</v>
      </c>
      <c r="G92" s="3"/>
      <c r="H92" s="3"/>
    </row>
    <row r="93" spans="1:8" ht="18">
      <c r="A93" s="22"/>
      <c r="B93" s="34" t="s">
        <v>96</v>
      </c>
      <c r="C93" s="35">
        <v>10</v>
      </c>
      <c r="D93" s="35" t="s">
        <v>11</v>
      </c>
      <c r="E93" s="64">
        <v>142</v>
      </c>
      <c r="F93" s="63">
        <f>SUM(E93*C93)</f>
        <v>1420</v>
      </c>
      <c r="G93" s="3"/>
      <c r="H93" s="3"/>
    </row>
    <row r="94" spans="1:8" ht="18">
      <c r="A94" s="22"/>
      <c r="B94" s="34" t="s">
        <v>97</v>
      </c>
      <c r="C94" s="35">
        <v>10</v>
      </c>
      <c r="D94" s="35" t="s">
        <v>11</v>
      </c>
      <c r="E94" s="64">
        <v>24</v>
      </c>
      <c r="F94" s="63">
        <f>SUM(E94*C94)</f>
        <v>240</v>
      </c>
      <c r="G94" s="3"/>
      <c r="H94" s="3"/>
    </row>
    <row r="95" spans="1:8" ht="18">
      <c r="A95" s="22"/>
      <c r="B95" s="34" t="s">
        <v>98</v>
      </c>
      <c r="C95" s="35">
        <v>5</v>
      </c>
      <c r="D95" s="35" t="s">
        <v>11</v>
      </c>
      <c r="E95" s="64">
        <v>73</v>
      </c>
      <c r="F95" s="63">
        <f>SUM(C95*E95)</f>
        <v>365</v>
      </c>
      <c r="G95" s="3"/>
      <c r="H95" s="3"/>
    </row>
    <row r="96" spans="1:8" ht="18">
      <c r="A96" s="22"/>
      <c r="B96" s="34" t="s">
        <v>99</v>
      </c>
      <c r="C96" s="35">
        <v>5</v>
      </c>
      <c r="D96" s="35" t="s">
        <v>11</v>
      </c>
      <c r="E96" s="64">
        <v>100</v>
      </c>
      <c r="F96" s="63">
        <f>SUM(E96*C96)</f>
        <v>500</v>
      </c>
      <c r="G96" s="3"/>
      <c r="H96" s="3"/>
    </row>
    <row r="97" spans="1:8" ht="18">
      <c r="A97" s="22"/>
      <c r="B97" s="34" t="s">
        <v>100</v>
      </c>
      <c r="C97" s="35">
        <v>2</v>
      </c>
      <c r="D97" s="35" t="s">
        <v>11</v>
      </c>
      <c r="E97" s="64">
        <v>80</v>
      </c>
      <c r="F97" s="63">
        <f>SUM(E97*C97)</f>
        <v>160</v>
      </c>
      <c r="G97" s="3"/>
      <c r="H97" s="3"/>
    </row>
    <row r="98" spans="1:8" ht="18">
      <c r="A98" s="22"/>
      <c r="B98" s="34" t="s">
        <v>101</v>
      </c>
      <c r="C98" s="35">
        <v>2</v>
      </c>
      <c r="D98" s="35" t="s">
        <v>11</v>
      </c>
      <c r="E98" s="64">
        <v>248</v>
      </c>
      <c r="F98" s="63">
        <f>SUM(C98*E98)</f>
        <v>496</v>
      </c>
      <c r="G98" s="3"/>
      <c r="H98" s="3"/>
    </row>
    <row r="99" spans="1:8" ht="18">
      <c r="A99" s="22"/>
      <c r="B99" s="34" t="s">
        <v>102</v>
      </c>
      <c r="C99" s="35">
        <v>2</v>
      </c>
      <c r="D99" s="35" t="s">
        <v>11</v>
      </c>
      <c r="E99" s="64">
        <v>159</v>
      </c>
      <c r="F99" s="63">
        <f>SUM(E99*C99)</f>
        <v>318</v>
      </c>
      <c r="G99" s="3"/>
      <c r="H99" s="3"/>
    </row>
    <row r="100" spans="1:8" ht="18">
      <c r="A100" s="22"/>
      <c r="B100" s="34" t="s">
        <v>103</v>
      </c>
      <c r="C100" s="35">
        <v>3</v>
      </c>
      <c r="D100" s="35" t="s">
        <v>11</v>
      </c>
      <c r="E100" s="64">
        <v>45</v>
      </c>
      <c r="F100" s="63">
        <f>SUM(E100*C100)</f>
        <v>135</v>
      </c>
      <c r="G100" s="3"/>
      <c r="H100" s="3"/>
    </row>
    <row r="101" spans="1:8" ht="18">
      <c r="A101" s="22"/>
      <c r="B101" s="34" t="s">
        <v>104</v>
      </c>
      <c r="C101" s="35">
        <v>2</v>
      </c>
      <c r="D101" s="35" t="s">
        <v>11</v>
      </c>
      <c r="E101" s="64">
        <v>434</v>
      </c>
      <c r="F101" s="63">
        <f>SUM(C101*E101)</f>
        <v>868</v>
      </c>
      <c r="G101" s="3"/>
      <c r="H101" s="3"/>
    </row>
    <row r="102" spans="1:8" ht="18">
      <c r="A102" s="22"/>
      <c r="B102" s="34" t="s">
        <v>105</v>
      </c>
      <c r="C102" s="35">
        <v>10</v>
      </c>
      <c r="D102" s="35" t="s">
        <v>11</v>
      </c>
      <c r="E102" s="64">
        <v>70</v>
      </c>
      <c r="F102" s="63">
        <f>SUM(C102*E102)</f>
        <v>700</v>
      </c>
      <c r="G102" s="3"/>
      <c r="H102" s="3"/>
    </row>
    <row r="103" spans="1:8" ht="18.75">
      <c r="A103" s="15"/>
      <c r="B103" s="14" t="s">
        <v>20</v>
      </c>
      <c r="C103" s="48"/>
      <c r="D103" s="48"/>
      <c r="E103" s="16"/>
      <c r="F103" s="42">
        <f>SUM(F62+F63+F64+F65+F66+F67+F68+F69+F70+F71+F72+F73+F74+F75+F76+F77+F78+F79+F80+F81+F82+F83+F84+F85+F86+F87+F88+F89+F90+F91+F92+F93+F94+F95+F96+F97+F98+F99+F100+F101+F102)</f>
        <v>15375</v>
      </c>
      <c r="G103" s="3"/>
      <c r="H103" s="3"/>
    </row>
    <row r="104" spans="1:8" ht="18.75">
      <c r="A104" s="49" t="s">
        <v>106</v>
      </c>
      <c r="B104" s="74" t="s">
        <v>107</v>
      </c>
      <c r="C104" s="74"/>
      <c r="D104" s="74"/>
      <c r="E104" s="74"/>
      <c r="F104" s="15"/>
      <c r="G104" s="3"/>
      <c r="H104" s="3"/>
    </row>
    <row r="105" spans="1:8" ht="31.5">
      <c r="A105" s="22"/>
      <c r="B105" s="32" t="s">
        <v>108</v>
      </c>
      <c r="C105" s="11">
        <v>1</v>
      </c>
      <c r="D105" s="35" t="s">
        <v>11</v>
      </c>
      <c r="E105" s="65">
        <v>2300</v>
      </c>
      <c r="F105" s="63">
        <f>SUM(E105*C105)</f>
        <v>2300</v>
      </c>
      <c r="G105" s="3"/>
      <c r="H105" s="3"/>
    </row>
    <row r="106" spans="1:8" ht="31.5">
      <c r="A106" s="22"/>
      <c r="B106" s="32" t="s">
        <v>109</v>
      </c>
      <c r="C106" s="11">
        <v>1</v>
      </c>
      <c r="D106" s="35" t="s">
        <v>11</v>
      </c>
      <c r="E106" s="65">
        <v>2300</v>
      </c>
      <c r="F106" s="63">
        <f>SUM(E106*C106)</f>
        <v>2300</v>
      </c>
      <c r="G106" s="3"/>
      <c r="H106" s="3"/>
    </row>
    <row r="107" spans="1:8" ht="18">
      <c r="A107" s="22"/>
      <c r="B107" s="32" t="s">
        <v>110</v>
      </c>
      <c r="C107" s="11">
        <v>1</v>
      </c>
      <c r="D107" s="35" t="s">
        <v>11</v>
      </c>
      <c r="E107" s="65">
        <v>850</v>
      </c>
      <c r="F107" s="63">
        <f>SUM(C107*E107)</f>
        <v>850</v>
      </c>
      <c r="G107" s="3"/>
      <c r="H107" s="3"/>
    </row>
    <row r="108" spans="1:8" ht="18">
      <c r="A108" s="22"/>
      <c r="B108" s="32" t="s">
        <v>111</v>
      </c>
      <c r="C108" s="11">
        <v>1</v>
      </c>
      <c r="D108" s="35" t="s">
        <v>11</v>
      </c>
      <c r="E108" s="65">
        <v>850</v>
      </c>
      <c r="F108" s="63">
        <f>SUM(E108*C108)</f>
        <v>850</v>
      </c>
      <c r="G108" s="3"/>
      <c r="H108" s="3"/>
    </row>
    <row r="109" spans="1:8" ht="18">
      <c r="A109" s="22"/>
      <c r="B109" s="32" t="s">
        <v>112</v>
      </c>
      <c r="C109" s="11">
        <v>1</v>
      </c>
      <c r="D109" s="35" t="s">
        <v>11</v>
      </c>
      <c r="E109" s="65">
        <v>980</v>
      </c>
      <c r="F109" s="63">
        <f>SUM(E109*C109)</f>
        <v>980</v>
      </c>
      <c r="G109" s="3"/>
      <c r="H109" s="3"/>
    </row>
    <row r="110" spans="1:8" ht="21.75" customHeight="1">
      <c r="A110" s="22"/>
      <c r="B110" s="32" t="s">
        <v>113</v>
      </c>
      <c r="C110" s="11">
        <v>1</v>
      </c>
      <c r="D110" s="35" t="s">
        <v>11</v>
      </c>
      <c r="E110" s="65">
        <v>950</v>
      </c>
      <c r="F110" s="63">
        <f>SUM(C110*E110)</f>
        <v>950</v>
      </c>
      <c r="G110" s="3"/>
      <c r="H110" s="3"/>
    </row>
    <row r="111" spans="1:8" ht="22.5" customHeight="1">
      <c r="A111" s="22"/>
      <c r="B111" s="32" t="s">
        <v>114</v>
      </c>
      <c r="C111" s="11">
        <v>1</v>
      </c>
      <c r="D111" s="35" t="s">
        <v>11</v>
      </c>
      <c r="E111" s="65">
        <v>1150</v>
      </c>
      <c r="F111" s="63">
        <f>SUM(C111*E111)</f>
        <v>1150</v>
      </c>
      <c r="G111" s="3"/>
      <c r="H111" s="3"/>
    </row>
    <row r="112" spans="1:8" ht="20.25" customHeight="1">
      <c r="A112" s="22"/>
      <c r="B112" s="32" t="s">
        <v>115</v>
      </c>
      <c r="C112" s="11">
        <v>1</v>
      </c>
      <c r="D112" s="35" t="s">
        <v>11</v>
      </c>
      <c r="E112" s="65">
        <v>980</v>
      </c>
      <c r="F112" s="63">
        <f>SUM(C112*E112)</f>
        <v>980</v>
      </c>
      <c r="G112" s="3"/>
      <c r="H112" s="3"/>
    </row>
    <row r="113" spans="1:8" ht="18.75">
      <c r="A113" s="24"/>
      <c r="B113" s="14" t="s">
        <v>20</v>
      </c>
      <c r="C113" s="50"/>
      <c r="D113" s="50"/>
      <c r="E113" s="51"/>
      <c r="F113" s="42">
        <f>SUM(F105+F106+F107+F108+F109+F110+F111+F112)</f>
        <v>10360</v>
      </c>
      <c r="G113" s="3"/>
      <c r="H113" s="3"/>
    </row>
    <row r="114" spans="1:8" ht="18.75">
      <c r="A114" s="45" t="s">
        <v>116</v>
      </c>
      <c r="B114" s="71" t="s">
        <v>117</v>
      </c>
      <c r="C114" s="72"/>
      <c r="D114" s="72"/>
      <c r="E114" s="73"/>
      <c r="F114" s="52"/>
      <c r="G114" s="3"/>
      <c r="H114" s="3"/>
    </row>
    <row r="115" spans="1:8" ht="18">
      <c r="A115" s="22"/>
      <c r="B115" s="32" t="s">
        <v>118</v>
      </c>
      <c r="C115" s="11">
        <v>2</v>
      </c>
      <c r="D115" s="35" t="s">
        <v>11</v>
      </c>
      <c r="E115" s="65">
        <v>250</v>
      </c>
      <c r="F115" s="63">
        <f>SUM(E115*C115)</f>
        <v>500</v>
      </c>
      <c r="G115" s="3"/>
      <c r="H115" s="3"/>
    </row>
    <row r="116" spans="1:8" ht="18">
      <c r="A116" s="22"/>
      <c r="B116" s="32" t="s">
        <v>119</v>
      </c>
      <c r="C116" s="11">
        <v>17</v>
      </c>
      <c r="D116" s="35" t="s">
        <v>11</v>
      </c>
      <c r="E116" s="65">
        <v>1200</v>
      </c>
      <c r="F116" s="63">
        <f>SUM(C116*E116)</f>
        <v>20400</v>
      </c>
      <c r="G116" s="3"/>
      <c r="H116" s="3"/>
    </row>
    <row r="117" spans="1:8" ht="18">
      <c r="A117" s="22"/>
      <c r="B117" s="32" t="s">
        <v>120</v>
      </c>
      <c r="C117" s="11">
        <v>2</v>
      </c>
      <c r="D117" s="35" t="s">
        <v>11</v>
      </c>
      <c r="E117" s="65">
        <v>730</v>
      </c>
      <c r="F117" s="63">
        <f>SUM(E117*C117)</f>
        <v>1460</v>
      </c>
      <c r="G117" s="3"/>
      <c r="H117" s="3"/>
    </row>
    <row r="118" spans="1:8" ht="18">
      <c r="A118" s="22"/>
      <c r="B118" s="32" t="s">
        <v>121</v>
      </c>
      <c r="C118" s="11">
        <v>1</v>
      </c>
      <c r="D118" s="35" t="s">
        <v>11</v>
      </c>
      <c r="E118" s="65">
        <v>1400</v>
      </c>
      <c r="F118" s="63">
        <f>SUM(E118*C118)</f>
        <v>1400</v>
      </c>
      <c r="G118" s="3"/>
      <c r="H118" s="3"/>
    </row>
    <row r="119" spans="1:8" ht="18">
      <c r="A119" s="22"/>
      <c r="B119" s="32" t="s">
        <v>122</v>
      </c>
      <c r="C119" s="11">
        <v>2</v>
      </c>
      <c r="D119" s="35" t="s">
        <v>11</v>
      </c>
      <c r="E119" s="65">
        <v>1400</v>
      </c>
      <c r="F119" s="63">
        <f t="shared" ref="F119:F124" si="3">SUM(C119*E119)</f>
        <v>2800</v>
      </c>
      <c r="G119" s="3"/>
      <c r="H119" s="3"/>
    </row>
    <row r="120" spans="1:8" ht="18">
      <c r="A120" s="22"/>
      <c r="B120" s="32" t="s">
        <v>123</v>
      </c>
      <c r="C120" s="11">
        <v>1</v>
      </c>
      <c r="D120" s="35" t="s">
        <v>11</v>
      </c>
      <c r="E120" s="65">
        <v>780</v>
      </c>
      <c r="F120" s="63">
        <f t="shared" si="3"/>
        <v>780</v>
      </c>
      <c r="G120" s="3"/>
      <c r="H120" s="3"/>
    </row>
    <row r="121" spans="1:8" ht="18">
      <c r="A121" s="22"/>
      <c r="B121" s="32" t="s">
        <v>124</v>
      </c>
      <c r="C121" s="11">
        <v>1</v>
      </c>
      <c r="D121" s="35" t="s">
        <v>11</v>
      </c>
      <c r="E121" s="65">
        <v>6000</v>
      </c>
      <c r="F121" s="63">
        <f t="shared" si="3"/>
        <v>6000</v>
      </c>
      <c r="G121" s="3"/>
      <c r="H121" s="3"/>
    </row>
    <row r="122" spans="1:8" ht="18">
      <c r="A122" s="22"/>
      <c r="B122" s="32" t="s">
        <v>125</v>
      </c>
      <c r="C122" s="11">
        <v>1</v>
      </c>
      <c r="D122" s="35" t="s">
        <v>11</v>
      </c>
      <c r="E122" s="65">
        <v>2200</v>
      </c>
      <c r="F122" s="63">
        <f t="shared" si="3"/>
        <v>2200</v>
      </c>
      <c r="G122" s="3"/>
      <c r="H122" s="3"/>
    </row>
    <row r="123" spans="1:8" ht="31.5">
      <c r="A123" s="22"/>
      <c r="B123" s="32" t="s">
        <v>126</v>
      </c>
      <c r="C123" s="11">
        <v>1</v>
      </c>
      <c r="D123" s="35" t="s">
        <v>11</v>
      </c>
      <c r="E123" s="65">
        <v>1600</v>
      </c>
      <c r="F123" s="63">
        <f t="shared" si="3"/>
        <v>1600</v>
      </c>
      <c r="G123" s="3"/>
      <c r="H123" s="3"/>
    </row>
    <row r="124" spans="1:8" ht="22.5" customHeight="1">
      <c r="A124" s="22"/>
      <c r="B124" s="32" t="s">
        <v>127</v>
      </c>
      <c r="C124" s="11">
        <v>1</v>
      </c>
      <c r="D124" s="35" t="s">
        <v>11</v>
      </c>
      <c r="E124" s="65">
        <v>650</v>
      </c>
      <c r="F124" s="63">
        <f t="shared" si="3"/>
        <v>650</v>
      </c>
      <c r="G124" s="3"/>
      <c r="H124" s="3"/>
    </row>
    <row r="125" spans="1:8" ht="18.75">
      <c r="A125" s="53"/>
      <c r="B125" s="20" t="s">
        <v>20</v>
      </c>
      <c r="C125" s="54"/>
      <c r="D125" s="55"/>
      <c r="E125" s="54"/>
      <c r="F125" s="42">
        <f>SUM(F115+F116+F117+F118+F119+F120+F121+F122+F123+F124)</f>
        <v>37790</v>
      </c>
      <c r="G125" s="3"/>
      <c r="H125" s="3"/>
    </row>
    <row r="126" spans="1:8" ht="18.75">
      <c r="A126" s="56" t="s">
        <v>128</v>
      </c>
      <c r="B126" s="74" t="s">
        <v>129</v>
      </c>
      <c r="C126" s="74"/>
      <c r="D126" s="74"/>
      <c r="E126" s="74"/>
      <c r="F126" s="43"/>
      <c r="G126" s="3"/>
      <c r="H126" s="3"/>
    </row>
    <row r="127" spans="1:8" ht="18">
      <c r="A127" s="26"/>
      <c r="B127" s="34" t="s">
        <v>130</v>
      </c>
      <c r="C127" s="35">
        <v>1</v>
      </c>
      <c r="D127" s="35" t="s">
        <v>11</v>
      </c>
      <c r="E127" s="66">
        <v>1600</v>
      </c>
      <c r="F127" s="63">
        <f>SUM(E127*C127)</f>
        <v>1600</v>
      </c>
      <c r="G127" s="3"/>
      <c r="H127" s="3"/>
    </row>
    <row r="128" spans="1:8" ht="18">
      <c r="A128" s="26"/>
      <c r="B128" s="34" t="s">
        <v>131</v>
      </c>
      <c r="C128" s="35">
        <v>17</v>
      </c>
      <c r="D128" s="35" t="s">
        <v>11</v>
      </c>
      <c r="E128" s="66">
        <v>143</v>
      </c>
      <c r="F128" s="63">
        <f>SUM(C128*E128)</f>
        <v>2431</v>
      </c>
      <c r="G128" s="3"/>
      <c r="H128" s="3"/>
    </row>
    <row r="129" spans="1:8" ht="18">
      <c r="A129" s="26"/>
      <c r="B129" s="34" t="s">
        <v>132</v>
      </c>
      <c r="C129" s="35">
        <v>2</v>
      </c>
      <c r="D129" s="35" t="s">
        <v>11</v>
      </c>
      <c r="E129" s="66">
        <v>60</v>
      </c>
      <c r="F129" s="63">
        <f>SUM(E129*C129)</f>
        <v>120</v>
      </c>
      <c r="G129" s="3"/>
      <c r="H129" s="3"/>
    </row>
    <row r="130" spans="1:8" ht="18">
      <c r="A130" s="26"/>
      <c r="B130" s="34" t="s">
        <v>133</v>
      </c>
      <c r="C130" s="35">
        <v>50</v>
      </c>
      <c r="D130" s="35" t="s">
        <v>11</v>
      </c>
      <c r="E130" s="66">
        <v>11</v>
      </c>
      <c r="F130" s="63">
        <f>SUM(E130*C130)</f>
        <v>550</v>
      </c>
      <c r="G130" s="3"/>
      <c r="H130" s="3"/>
    </row>
    <row r="131" spans="1:8" ht="18">
      <c r="A131" s="26"/>
      <c r="B131" s="34" t="s">
        <v>134</v>
      </c>
      <c r="C131" s="35">
        <v>10</v>
      </c>
      <c r="D131" s="35" t="s">
        <v>11</v>
      </c>
      <c r="E131" s="66">
        <v>61</v>
      </c>
      <c r="F131" s="63">
        <f t="shared" ref="F131:F141" si="4">SUM(C131*E131)</f>
        <v>610</v>
      </c>
      <c r="G131" s="3"/>
      <c r="H131" s="3"/>
    </row>
    <row r="132" spans="1:8" ht="18">
      <c r="A132" s="26"/>
      <c r="B132" s="34" t="s">
        <v>135</v>
      </c>
      <c r="C132" s="35">
        <v>17</v>
      </c>
      <c r="D132" s="35" t="s">
        <v>11</v>
      </c>
      <c r="E132" s="66">
        <v>152</v>
      </c>
      <c r="F132" s="63">
        <f t="shared" si="4"/>
        <v>2584</v>
      </c>
      <c r="G132" s="3"/>
      <c r="H132" s="3"/>
    </row>
    <row r="133" spans="1:8" ht="18">
      <c r="A133" s="26"/>
      <c r="B133" s="34" t="s">
        <v>136</v>
      </c>
      <c r="C133" s="35">
        <v>5</v>
      </c>
      <c r="D133" s="35" t="s">
        <v>11</v>
      </c>
      <c r="E133" s="66">
        <v>37</v>
      </c>
      <c r="F133" s="63">
        <f t="shared" si="4"/>
        <v>185</v>
      </c>
      <c r="G133" s="3"/>
      <c r="H133" s="3"/>
    </row>
    <row r="134" spans="1:8" ht="18">
      <c r="A134" s="26"/>
      <c r="B134" s="34" t="s">
        <v>137</v>
      </c>
      <c r="C134" s="35">
        <v>20</v>
      </c>
      <c r="D134" s="35" t="s">
        <v>11</v>
      </c>
      <c r="E134" s="66">
        <v>9</v>
      </c>
      <c r="F134" s="63">
        <f t="shared" si="4"/>
        <v>180</v>
      </c>
      <c r="G134" s="3"/>
      <c r="H134" s="3"/>
    </row>
    <row r="135" spans="1:8" ht="18">
      <c r="A135" s="26"/>
      <c r="B135" s="34" t="s">
        <v>138</v>
      </c>
      <c r="C135" s="35">
        <v>3</v>
      </c>
      <c r="D135" s="35" t="s">
        <v>11</v>
      </c>
      <c r="E135" s="66">
        <v>71</v>
      </c>
      <c r="F135" s="63">
        <f t="shared" si="4"/>
        <v>213</v>
      </c>
      <c r="G135" s="3"/>
      <c r="H135" s="3"/>
    </row>
    <row r="136" spans="1:8" ht="18">
      <c r="A136" s="26"/>
      <c r="B136" s="34" t="s">
        <v>139</v>
      </c>
      <c r="C136" s="35">
        <v>3</v>
      </c>
      <c r="D136" s="35" t="s">
        <v>11</v>
      </c>
      <c r="E136" s="66">
        <v>100</v>
      </c>
      <c r="F136" s="63">
        <f t="shared" si="4"/>
        <v>300</v>
      </c>
      <c r="G136" s="3"/>
      <c r="H136" s="3"/>
    </row>
    <row r="137" spans="1:8" ht="18">
      <c r="A137" s="26"/>
      <c r="B137" s="34" t="s">
        <v>140</v>
      </c>
      <c r="C137" s="35">
        <v>10</v>
      </c>
      <c r="D137" s="35" t="s">
        <v>11</v>
      </c>
      <c r="E137" s="66">
        <v>93</v>
      </c>
      <c r="F137" s="63">
        <f t="shared" si="4"/>
        <v>930</v>
      </c>
      <c r="G137" s="3"/>
      <c r="H137" s="3"/>
    </row>
    <row r="138" spans="1:8" ht="18">
      <c r="A138" s="26"/>
      <c r="B138" s="34" t="s">
        <v>141</v>
      </c>
      <c r="C138" s="35">
        <v>1</v>
      </c>
      <c r="D138" s="35" t="s">
        <v>11</v>
      </c>
      <c r="E138" s="66">
        <v>1571</v>
      </c>
      <c r="F138" s="63">
        <f t="shared" si="4"/>
        <v>1571</v>
      </c>
      <c r="G138" s="3"/>
      <c r="H138" s="3"/>
    </row>
    <row r="139" spans="1:8" ht="18">
      <c r="A139" s="27"/>
      <c r="B139" s="34" t="s">
        <v>142</v>
      </c>
      <c r="C139" s="35">
        <v>1</v>
      </c>
      <c r="D139" s="35" t="s">
        <v>11</v>
      </c>
      <c r="E139" s="66">
        <v>390</v>
      </c>
      <c r="F139" s="63">
        <f t="shared" si="4"/>
        <v>390</v>
      </c>
      <c r="G139" s="3"/>
      <c r="H139" s="3"/>
    </row>
    <row r="140" spans="1:8" ht="18">
      <c r="A140" s="28"/>
      <c r="B140" s="34" t="s">
        <v>143</v>
      </c>
      <c r="C140" s="35">
        <v>1</v>
      </c>
      <c r="D140" s="35" t="s">
        <v>11</v>
      </c>
      <c r="E140" s="66">
        <v>612</v>
      </c>
      <c r="F140" s="63">
        <f t="shared" si="4"/>
        <v>612</v>
      </c>
      <c r="G140" s="3"/>
      <c r="H140" s="3"/>
    </row>
    <row r="141" spans="1:8" ht="18">
      <c r="A141" s="26"/>
      <c r="B141" s="37" t="s">
        <v>144</v>
      </c>
      <c r="C141" s="38">
        <v>1</v>
      </c>
      <c r="D141" s="35" t="s">
        <v>11</v>
      </c>
      <c r="E141" s="67">
        <v>1400</v>
      </c>
      <c r="F141" s="63">
        <f t="shared" si="4"/>
        <v>1400</v>
      </c>
      <c r="G141" s="3"/>
      <c r="H141" s="3"/>
    </row>
    <row r="142" spans="1:8" ht="18.75">
      <c r="A142" s="57"/>
      <c r="B142" s="20" t="s">
        <v>20</v>
      </c>
      <c r="C142" s="58"/>
      <c r="D142" s="48"/>
      <c r="E142" s="58"/>
      <c r="F142" s="59">
        <f>SUM(F127+F128+F129+F130+F131+F132+F133+F134+F135+F136+F137+F138+F139+F140+F141)</f>
        <v>13676</v>
      </c>
      <c r="G142" s="3"/>
      <c r="H142" s="3"/>
    </row>
    <row r="143" spans="1:8" ht="18.75">
      <c r="A143" s="56" t="s">
        <v>145</v>
      </c>
      <c r="B143" s="75" t="s">
        <v>146</v>
      </c>
      <c r="C143" s="75"/>
      <c r="D143" s="75"/>
      <c r="E143" s="75"/>
      <c r="F143" s="43"/>
      <c r="G143" s="3"/>
      <c r="H143" s="3"/>
    </row>
    <row r="144" spans="1:8" ht="31.5">
      <c r="A144" s="26"/>
      <c r="B144" s="34" t="s">
        <v>165</v>
      </c>
      <c r="C144" s="35">
        <v>2</v>
      </c>
      <c r="D144" s="35" t="s">
        <v>11</v>
      </c>
      <c r="E144" s="36">
        <v>4700</v>
      </c>
      <c r="F144" s="63">
        <f>SUM(E144*C144)</f>
        <v>9400</v>
      </c>
      <c r="G144" s="3"/>
      <c r="H144" s="3"/>
    </row>
    <row r="145" spans="1:8" ht="18">
      <c r="A145" s="26"/>
      <c r="B145" s="34" t="s">
        <v>147</v>
      </c>
      <c r="C145" s="35">
        <v>1</v>
      </c>
      <c r="D145" s="35" t="s">
        <v>11</v>
      </c>
      <c r="E145" s="36">
        <v>290</v>
      </c>
      <c r="F145" s="63">
        <f>SUM(C145*E145)</f>
        <v>290</v>
      </c>
      <c r="G145" s="3"/>
      <c r="H145" s="3"/>
    </row>
    <row r="146" spans="1:8" ht="18">
      <c r="A146" s="26"/>
      <c r="B146" s="34" t="s">
        <v>148</v>
      </c>
      <c r="C146" s="35">
        <v>1</v>
      </c>
      <c r="D146" s="35" t="s">
        <v>11</v>
      </c>
      <c r="E146" s="36">
        <v>160</v>
      </c>
      <c r="F146" s="63">
        <f>SUM(E146*C146)</f>
        <v>160</v>
      </c>
      <c r="G146" s="3"/>
      <c r="H146" s="3"/>
    </row>
    <row r="147" spans="1:8" ht="18">
      <c r="A147" s="26"/>
      <c r="B147" s="34" t="s">
        <v>149</v>
      </c>
      <c r="C147" s="35">
        <v>1</v>
      </c>
      <c r="D147" s="35" t="s">
        <v>11</v>
      </c>
      <c r="E147" s="36">
        <v>490</v>
      </c>
      <c r="F147" s="63">
        <f>SUM(E147*C147)</f>
        <v>490</v>
      </c>
      <c r="G147" s="3"/>
      <c r="H147" s="3"/>
    </row>
    <row r="148" spans="1:8" ht="17.25" customHeight="1">
      <c r="A148" s="26"/>
      <c r="B148" s="34" t="s">
        <v>150</v>
      </c>
      <c r="C148" s="35">
        <v>1</v>
      </c>
      <c r="D148" s="35" t="s">
        <v>11</v>
      </c>
      <c r="E148" s="36">
        <v>330</v>
      </c>
      <c r="F148" s="63">
        <f t="shared" ref="F148:F155" si="5">SUM(C148*E148)</f>
        <v>330</v>
      </c>
      <c r="G148" s="3"/>
      <c r="H148" s="3"/>
    </row>
    <row r="149" spans="1:8" ht="18">
      <c r="A149" s="26"/>
      <c r="B149" s="34" t="s">
        <v>151</v>
      </c>
      <c r="C149" s="35">
        <v>1</v>
      </c>
      <c r="D149" s="35" t="s">
        <v>11</v>
      </c>
      <c r="E149" s="36">
        <v>429</v>
      </c>
      <c r="F149" s="63">
        <f t="shared" si="5"/>
        <v>429</v>
      </c>
      <c r="G149" s="3"/>
      <c r="H149" s="3"/>
    </row>
    <row r="150" spans="1:8" ht="18">
      <c r="A150" s="26"/>
      <c r="B150" s="34" t="s">
        <v>152</v>
      </c>
      <c r="C150" s="35">
        <v>1</v>
      </c>
      <c r="D150" s="35" t="s">
        <v>11</v>
      </c>
      <c r="E150" s="36">
        <v>475</v>
      </c>
      <c r="F150" s="63">
        <f t="shared" si="5"/>
        <v>475</v>
      </c>
      <c r="G150" s="3"/>
      <c r="H150" s="3"/>
    </row>
    <row r="151" spans="1:8" ht="18">
      <c r="A151" s="26"/>
      <c r="B151" s="34" t="s">
        <v>153</v>
      </c>
      <c r="C151" s="35">
        <v>1</v>
      </c>
      <c r="D151" s="35" t="s">
        <v>11</v>
      </c>
      <c r="E151" s="36">
        <v>572</v>
      </c>
      <c r="F151" s="63">
        <f t="shared" si="5"/>
        <v>572</v>
      </c>
      <c r="G151" s="3"/>
      <c r="H151" s="3"/>
    </row>
    <row r="152" spans="1:8" ht="18">
      <c r="A152" s="26"/>
      <c r="B152" s="34" t="s">
        <v>154</v>
      </c>
      <c r="C152" s="35">
        <v>1</v>
      </c>
      <c r="D152" s="35" t="s">
        <v>11</v>
      </c>
      <c r="E152" s="36">
        <v>190</v>
      </c>
      <c r="F152" s="63">
        <f t="shared" si="5"/>
        <v>190</v>
      </c>
      <c r="G152" s="3"/>
      <c r="H152" s="3"/>
    </row>
    <row r="153" spans="1:8" ht="18">
      <c r="A153" s="26"/>
      <c r="B153" s="34" t="s">
        <v>155</v>
      </c>
      <c r="C153" s="35">
        <v>1</v>
      </c>
      <c r="D153" s="35" t="s">
        <v>11</v>
      </c>
      <c r="E153" s="36">
        <v>352</v>
      </c>
      <c r="F153" s="63">
        <f t="shared" si="5"/>
        <v>352</v>
      </c>
      <c r="G153" s="3"/>
      <c r="H153" s="3"/>
    </row>
    <row r="154" spans="1:8" ht="18">
      <c r="A154" s="26"/>
      <c r="B154" s="34" t="s">
        <v>156</v>
      </c>
      <c r="C154" s="35">
        <v>2</v>
      </c>
      <c r="D154" s="35" t="s">
        <v>11</v>
      </c>
      <c r="E154" s="36">
        <v>325</v>
      </c>
      <c r="F154" s="63">
        <f t="shared" si="5"/>
        <v>650</v>
      </c>
      <c r="G154" s="3"/>
      <c r="H154" s="3"/>
    </row>
    <row r="155" spans="1:8" ht="18">
      <c r="A155" s="26"/>
      <c r="B155" s="34" t="s">
        <v>157</v>
      </c>
      <c r="C155" s="35">
        <v>1</v>
      </c>
      <c r="D155" s="35" t="s">
        <v>11</v>
      </c>
      <c r="E155" s="36">
        <v>300</v>
      </c>
      <c r="F155" s="63">
        <f t="shared" si="5"/>
        <v>300</v>
      </c>
      <c r="G155" s="3"/>
      <c r="H155" s="3"/>
    </row>
    <row r="156" spans="1:8" ht="18.75">
      <c r="A156" s="57"/>
      <c r="B156" s="20" t="s">
        <v>20</v>
      </c>
      <c r="C156" s="60"/>
      <c r="D156" s="60"/>
      <c r="E156" s="60"/>
      <c r="F156" s="59">
        <f>SUM(F144+F145+F146+F147+F148+F149+F150+F151+F152+F153+F154+F155)</f>
        <v>13638</v>
      </c>
      <c r="G156" s="3"/>
      <c r="H156" s="3"/>
    </row>
    <row r="157" spans="1:8" ht="18.75">
      <c r="A157" s="56" t="s">
        <v>158</v>
      </c>
      <c r="B157" s="75" t="s">
        <v>159</v>
      </c>
      <c r="C157" s="75"/>
      <c r="D157" s="75"/>
      <c r="E157" s="75"/>
      <c r="F157" s="43"/>
      <c r="G157" s="3"/>
      <c r="H157" s="3"/>
    </row>
    <row r="158" spans="1:8" ht="18">
      <c r="A158" s="26"/>
      <c r="B158" s="34" t="s">
        <v>160</v>
      </c>
      <c r="C158" s="35">
        <v>1</v>
      </c>
      <c r="D158" s="35" t="s">
        <v>11</v>
      </c>
      <c r="E158" s="36">
        <v>6000</v>
      </c>
      <c r="F158" s="63">
        <f>SUM(C158*E158)</f>
        <v>6000</v>
      </c>
      <c r="G158" s="3"/>
      <c r="H158" s="3"/>
    </row>
    <row r="159" spans="1:8" ht="31.5">
      <c r="A159" s="26"/>
      <c r="B159" s="34" t="s">
        <v>166</v>
      </c>
      <c r="C159" s="35">
        <v>1</v>
      </c>
      <c r="D159" s="35" t="s">
        <v>11</v>
      </c>
      <c r="E159" s="36">
        <v>2910</v>
      </c>
      <c r="F159" s="63">
        <f>SUM(C159*E159)</f>
        <v>2910</v>
      </c>
      <c r="G159" s="3"/>
      <c r="H159" s="3"/>
    </row>
    <row r="160" spans="1:8" ht="18.75">
      <c r="A160" s="22"/>
      <c r="B160" s="20" t="s">
        <v>20</v>
      </c>
      <c r="C160" s="58"/>
      <c r="D160" s="48"/>
      <c r="E160" s="58"/>
      <c r="F160" s="59">
        <f>SUM(F158+F159)</f>
        <v>8910</v>
      </c>
      <c r="G160" s="3"/>
      <c r="H160" s="3"/>
    </row>
    <row r="161" spans="1:8" ht="18">
      <c r="A161" s="22"/>
      <c r="B161" s="32"/>
      <c r="C161" s="32"/>
      <c r="D161" s="12"/>
      <c r="E161" s="18"/>
      <c r="F161" s="18"/>
      <c r="G161" s="3"/>
      <c r="H161" s="3"/>
    </row>
    <row r="162" spans="1:8" ht="18">
      <c r="A162" s="22"/>
      <c r="B162" s="32"/>
      <c r="C162" s="32"/>
      <c r="D162" s="12"/>
      <c r="E162" s="18"/>
      <c r="F162" s="18"/>
      <c r="G162" s="3"/>
      <c r="H162" s="3"/>
    </row>
    <row r="163" spans="1:8" ht="18.75">
      <c r="A163" s="68" t="s">
        <v>161</v>
      </c>
      <c r="B163" s="69"/>
      <c r="C163" s="69"/>
      <c r="D163" s="69"/>
      <c r="E163" s="70"/>
      <c r="F163" s="42">
        <f>SUM(F16+F26+F37+F60+F103+F113+F125+F142+F156+F160)</f>
        <v>368667.83999999997</v>
      </c>
      <c r="G163" s="3"/>
      <c r="H163" s="3"/>
    </row>
    <row r="164" spans="1:8" ht="18.75">
      <c r="A164" s="76" t="s">
        <v>162</v>
      </c>
      <c r="B164" s="77"/>
      <c r="C164" s="77"/>
      <c r="D164" s="77"/>
      <c r="E164" s="78"/>
      <c r="F164" s="42">
        <f>SUM(F163*10%)</f>
        <v>36866.784</v>
      </c>
      <c r="G164" s="3"/>
      <c r="H164" s="3"/>
    </row>
    <row r="165" spans="1:8" ht="18.75">
      <c r="A165" s="68" t="s">
        <v>163</v>
      </c>
      <c r="B165" s="69"/>
      <c r="C165" s="69"/>
      <c r="D165" s="69"/>
      <c r="E165" s="70"/>
      <c r="F165" s="42">
        <f>SUM(F163+F164)</f>
        <v>405534.62399999995</v>
      </c>
      <c r="G165" s="3"/>
      <c r="H165" s="3"/>
    </row>
    <row r="166" spans="1:8" ht="18">
      <c r="A166" s="40"/>
      <c r="B166" s="41"/>
      <c r="C166" s="41"/>
      <c r="D166" s="41"/>
      <c r="E166" s="41"/>
      <c r="F166" s="40"/>
      <c r="G166" s="3"/>
      <c r="H166" s="3"/>
    </row>
    <row r="167" spans="1:8" ht="18">
      <c r="A167" s="25"/>
      <c r="B167" s="29"/>
      <c r="C167" s="29"/>
      <c r="D167" s="29"/>
      <c r="E167" s="29"/>
      <c r="F167" s="25"/>
      <c r="G167" s="3"/>
      <c r="H167" s="3"/>
    </row>
  </sheetData>
  <mergeCells count="13">
    <mergeCell ref="B104:E104"/>
    <mergeCell ref="A6:F6"/>
    <mergeCell ref="B17:C17"/>
    <mergeCell ref="B27:C27"/>
    <mergeCell ref="B38:D38"/>
    <mergeCell ref="B61:D61"/>
    <mergeCell ref="A165:E165"/>
    <mergeCell ref="B114:E114"/>
    <mergeCell ref="B126:E126"/>
    <mergeCell ref="B143:E143"/>
    <mergeCell ref="B157:E157"/>
    <mergeCell ref="A163:E163"/>
    <mergeCell ref="A164:E164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2021-06-23T12:16:58Z</dcterms:modified>
</cp:coreProperties>
</file>