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У VI етап\proiekt-248\biudzhet\"/>
    </mc:Choice>
  </mc:AlternateContent>
  <bookViews>
    <workbookView xWindow="-105" yWindow="-105" windowWidth="19425" windowHeight="10425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69" i="1"/>
  <c r="H51" i="1"/>
  <c r="H50" i="1"/>
  <c r="H35" i="1"/>
  <c r="H34" i="1"/>
  <c r="H17" i="1"/>
  <c r="H16" i="1"/>
  <c r="H5" i="1"/>
  <c r="H6" i="1"/>
  <c r="H7" i="1"/>
  <c r="H8" i="1"/>
  <c r="H9" i="1"/>
  <c r="H10" i="1"/>
  <c r="H11" i="1"/>
  <c r="H12" i="1"/>
  <c r="H13" i="1"/>
  <c r="H14" i="1"/>
  <c r="H15" i="1"/>
  <c r="H22" i="1"/>
  <c r="H23" i="1"/>
  <c r="H24" i="1"/>
  <c r="H25" i="1"/>
  <c r="H26" i="1"/>
  <c r="H27" i="1"/>
  <c r="H28" i="1"/>
  <c r="H29" i="1"/>
  <c r="H30" i="1"/>
  <c r="H31" i="1"/>
  <c r="H32" i="1"/>
  <c r="H33" i="1"/>
  <c r="H40" i="1"/>
  <c r="H41" i="1"/>
  <c r="H42" i="1"/>
  <c r="H43" i="1"/>
  <c r="H44" i="1"/>
  <c r="H45" i="1"/>
  <c r="H46" i="1"/>
  <c r="H47" i="1"/>
  <c r="H48" i="1"/>
  <c r="H49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4" i="1"/>
  <c r="H52" i="1" l="1"/>
  <c r="H18" i="1"/>
  <c r="H36" i="1"/>
  <c r="H71" i="1"/>
  <c r="F73" i="1"/>
  <c r="H73" i="1" l="1"/>
  <c r="H75" i="1" s="1"/>
  <c r="H74" i="1" s="1"/>
  <c r="F74" i="1"/>
  <c r="F75" i="1" s="1"/>
</calcChain>
</file>

<file path=xl/sharedStrings.xml><?xml version="1.0" encoding="utf-8"?>
<sst xmlns="http://schemas.openxmlformats.org/spreadsheetml/2006/main" count="121" uniqueCount="46">
  <si>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</si>
  <si>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</si>
  <si>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</si>
  <si>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</si>
  <si>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</si>
  <si>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</si>
  <si>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</si>
  <si>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</si>
  <si>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</si>
  <si>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Ділянка 1. Пров. Парусний, 1А</t>
  </si>
  <si>
    <t>Ділянка 2. Вул. Метробудівська, 4</t>
  </si>
  <si>
    <t>Ділянка 3. ж/м Парус, 6</t>
  </si>
  <si>
    <t>Розбирання цементнобетонних покриттiв</t>
  </si>
  <si>
    <t>Навантаження сміття екскаваторами на
автомобілі-самоскиди, місткість ковша
екскаватора 0,25 м3.</t>
  </si>
  <si>
    <t xml:space="preserve">Перевезення сміття </t>
  </si>
  <si>
    <t>Установлення бетонних поребрикiв на
бетонну основу</t>
  </si>
  <si>
    <t>Установлення бортових каменiв
бетонних i залiзобетонних при iнших
видах покриттiв</t>
  </si>
  <si>
    <t>Улаштування одношарових
асфальтобетонних покриттiв дорiжок та
тротуарiв iз дрiбнозернистої
асфальтобетонної сумiшi товщиною 3 см</t>
  </si>
  <si>
    <t>На кожнi 0,5 см змiни товщини шару
додавати до норми 18-46-1 до товщини 4
см</t>
  </si>
  <si>
    <t>Улаштування пiдстильних та
вирiвнювальних шарiв основи iз щебеню</t>
  </si>
  <si>
    <t>Утилізація будівельного сміття</t>
  </si>
  <si>
    <t>Розбирання щебеневих покриттiв та основ /шлако-щебеневих/
основ /шлако-щебеневих/</t>
  </si>
  <si>
    <t>Навантаження сміття екскаваторами на автомобілі-самоскиди, місткість ковша екскаватора 0,25 м3.</t>
  </si>
  <si>
    <t>Установлення бетонних поребрикiв на бетонну основу</t>
  </si>
  <si>
    <t>Установлення бортових каменiв бетонних i залiзобетонних при iнших</t>
  </si>
  <si>
    <t>Улаштування одношарових асфальтобетонних покриттiв дорiжок та тротуарiв iз дрiбнозернистої асфальтобетонної сумiшi товщиною 3 см</t>
  </si>
  <si>
    <t xml:space="preserve">На кожнi 0,5 см змiни товщини шару додавати до норми 18-46-1 до товщини 4  </t>
  </si>
  <si>
    <t>Улаштування пiдстильних та вирiвнювальних шарiв основи iз щебеню</t>
  </si>
  <si>
    <t>Разом вартість робіт, матеріалів та устаткування</t>
  </si>
  <si>
    <t xml:space="preserve">Податок на додану вартість </t>
  </si>
  <si>
    <t>Всього з урахуванням ПДВ</t>
  </si>
  <si>
    <t>100м3</t>
  </si>
  <si>
    <t>100 т</t>
  </si>
  <si>
    <t>т</t>
  </si>
  <si>
    <t>м</t>
  </si>
  <si>
    <t>100м</t>
  </si>
  <si>
    <t>100м2</t>
  </si>
  <si>
    <t>Ділянка 4. Вул. Моніторна, 2</t>
  </si>
  <si>
    <t>Розбирання бортових каменiв, поребриків</t>
  </si>
  <si>
    <t>Улаштування дорожнiх корит коритного
профiлю вручну, глибина корита до 250
мм</t>
  </si>
  <si>
    <t>Навантаження сміття
екскаваторами на автомобілі-
самоскиди, місткість ковша
екскаватора 0,25 м3. (частина грунту)</t>
  </si>
  <si>
    <t>Перевезення грунту</t>
  </si>
  <si>
    <t>Навантаження сміття
екскаваторами на автомобілі-
самоскиди, місткість ковша
екскаватора 0,25 м3. (50 % - забруднений грунт)</t>
  </si>
  <si>
    <t>Податок на додану вартість</t>
  </si>
  <si>
    <t>Пішохідні доріжки на ж / м Парус</t>
  </si>
  <si>
    <t>Перевірка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</si>
</sst>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Microsoft Sans Serif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/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topLeftCell="A64" zoomScale="80" zoomScaleNormal="80" workbookViewId="0">
      <selection activeCell="K8" sqref="K8"/>
    </sheetView>
  </sheetViews>
  <sheetFormatPr defaultColWidth="9.140625" defaultRowHeight="18" x14ac:dyDescent="0.25"/>
  <cols>
    <col min="1" max="1" width="5.85546875" style="1" customWidth="1"/>
    <col min="2" max="2" width="93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26.28515625" style="1" customWidth="1"/>
    <col min="7" max="7" width="9.140625" style="1" customWidth="1"/>
    <col min="8" max="8" width="23.42578125" style="52" customWidth="1"/>
    <col min="9" max="9" width="9.140625" style="1"/>
    <col min="10" max="10" width="21" style="1" customWidth="1"/>
    <col min="11" max="16384" width="9.140625" style="1"/>
  </cols>
  <sheetData>
    <row r="1" spans="1:8" x14ac:dyDescent="0.25">
      <c r="A1" s="19" t="s">
        <v>44</v>
      </c>
      <c r="B1" s="20"/>
      <c r="C1" s="20"/>
      <c r="D1" s="20"/>
      <c r="E1" s="20"/>
      <c r="F1" s="21"/>
    </row>
    <row r="2" spans="1:8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  <c r="H2" s="3" t="s">
        <v>45</v>
      </c>
    </row>
    <row r="3" spans="1:8" x14ac:dyDescent="0.25">
      <c r="A3" s="31" t="s">
        <v>9</v>
      </c>
      <c r="B3" s="32"/>
      <c r="C3" s="32"/>
      <c r="D3" s="32"/>
      <c r="E3" s="32"/>
      <c r="F3" s="33"/>
      <c r="H3" s="4"/>
    </row>
    <row r="4" spans="1:8" x14ac:dyDescent="0.25">
      <c r="A4" s="18">
        <v>1</v>
      </c>
      <c r="B4" s="22" t="s">
        <v>38</v>
      </c>
      <c r="C4" s="18">
        <v>0.04</v>
      </c>
      <c r="D4" s="18" t="s">
        <v>35</v>
      </c>
      <c r="E4" s="18">
        <v>14217.75</v>
      </c>
      <c r="F4" s="18">
        <v>568.71</v>
      </c>
      <c r="H4" s="4">
        <f>C4*E4</f>
        <v>568.71</v>
      </c>
    </row>
    <row r="5" spans="1:8" ht="54" x14ac:dyDescent="0.25">
      <c r="A5" s="18">
        <v>2</v>
      </c>
      <c r="B5" s="22" t="s">
        <v>13</v>
      </c>
      <c r="C5" s="18">
        <v>2.8800000000000002E-3</v>
      </c>
      <c r="D5" s="18" t="s">
        <v>32</v>
      </c>
      <c r="E5" s="18">
        <v>3666.72</v>
      </c>
      <c r="F5" s="18">
        <v>10.5601536</v>
      </c>
      <c r="H5" s="4">
        <f t="shared" ref="H5:H68" si="0">C5*E5</f>
        <v>10.5601536</v>
      </c>
    </row>
    <row r="6" spans="1:8" x14ac:dyDescent="0.25">
      <c r="A6" s="18">
        <v>3</v>
      </c>
      <c r="B6" s="22" t="s">
        <v>14</v>
      </c>
      <c r="C6" s="18">
        <v>0.28799999999999998</v>
      </c>
      <c r="D6" s="18" t="s">
        <v>33</v>
      </c>
      <c r="E6" s="18">
        <v>110.92</v>
      </c>
      <c r="F6" s="18">
        <v>31.944959999999998</v>
      </c>
      <c r="H6" s="4">
        <f t="shared" si="0"/>
        <v>31.944959999999998</v>
      </c>
    </row>
    <row r="7" spans="1:8" ht="54" x14ac:dyDescent="0.25">
      <c r="A7" s="18">
        <v>4</v>
      </c>
      <c r="B7" s="22" t="s">
        <v>39</v>
      </c>
      <c r="C7" s="18">
        <v>0.55000000000000004</v>
      </c>
      <c r="D7" s="18" t="s">
        <v>36</v>
      </c>
      <c r="E7" s="18">
        <v>10164.629999999999</v>
      </c>
      <c r="F7" s="18">
        <v>5590.5465000000004</v>
      </c>
      <c r="H7" s="4">
        <f t="shared" si="0"/>
        <v>5590.5465000000004</v>
      </c>
    </row>
    <row r="8" spans="1:8" ht="72" x14ac:dyDescent="0.25">
      <c r="A8" s="18">
        <v>5</v>
      </c>
      <c r="B8" s="22" t="s">
        <v>42</v>
      </c>
      <c r="C8" s="18">
        <v>0.08</v>
      </c>
      <c r="D8" s="18" t="s">
        <v>32</v>
      </c>
      <c r="E8" s="18">
        <v>3666.72</v>
      </c>
      <c r="F8" s="18">
        <v>293.33760000000001</v>
      </c>
      <c r="H8" s="4">
        <f t="shared" si="0"/>
        <v>293.33760000000001</v>
      </c>
    </row>
    <row r="9" spans="1:8" x14ac:dyDescent="0.25">
      <c r="A9" s="18">
        <v>6</v>
      </c>
      <c r="B9" s="22" t="s">
        <v>41</v>
      </c>
      <c r="C9" s="18">
        <v>8</v>
      </c>
      <c r="D9" s="18" t="s">
        <v>33</v>
      </c>
      <c r="E9" s="18">
        <v>100.39</v>
      </c>
      <c r="F9" s="18">
        <v>803.12</v>
      </c>
      <c r="H9" s="4">
        <f t="shared" si="0"/>
        <v>803.12</v>
      </c>
    </row>
    <row r="10" spans="1:8" ht="36" x14ac:dyDescent="0.25">
      <c r="A10" s="18">
        <v>7</v>
      </c>
      <c r="B10" s="22" t="s">
        <v>15</v>
      </c>
      <c r="C10" s="18">
        <v>91</v>
      </c>
      <c r="D10" s="18" t="s">
        <v>34</v>
      </c>
      <c r="E10" s="18">
        <v>440.86</v>
      </c>
      <c r="F10" s="18">
        <v>40118.26</v>
      </c>
      <c r="H10" s="4">
        <f t="shared" si="0"/>
        <v>40118.26</v>
      </c>
    </row>
    <row r="11" spans="1:8" ht="54" x14ac:dyDescent="0.25">
      <c r="A11" s="18">
        <v>8</v>
      </c>
      <c r="B11" s="22" t="s">
        <v>16</v>
      </c>
      <c r="C11" s="18">
        <v>0.04</v>
      </c>
      <c r="D11" s="18" t="s">
        <v>35</v>
      </c>
      <c r="E11" s="18">
        <v>57539.13</v>
      </c>
      <c r="F11" s="18">
        <v>2301.5652</v>
      </c>
      <c r="H11" s="4">
        <f t="shared" si="0"/>
        <v>2301.5652</v>
      </c>
    </row>
    <row r="12" spans="1:8" ht="36" x14ac:dyDescent="0.25">
      <c r="A12" s="18">
        <v>9</v>
      </c>
      <c r="B12" s="22" t="s">
        <v>19</v>
      </c>
      <c r="C12" s="18">
        <v>6.4000000000000001E-2</v>
      </c>
      <c r="D12" s="18" t="s">
        <v>31</v>
      </c>
      <c r="E12" s="18">
        <v>178629.82</v>
      </c>
      <c r="F12" s="18">
        <v>11432.308480000002</v>
      </c>
      <c r="H12" s="4">
        <f t="shared" si="0"/>
        <v>11432.308480000002</v>
      </c>
    </row>
    <row r="13" spans="1:8" ht="72" x14ac:dyDescent="0.25">
      <c r="A13" s="18">
        <v>10</v>
      </c>
      <c r="B13" s="22" t="s">
        <v>17</v>
      </c>
      <c r="C13" s="18">
        <v>0.55000000000000004</v>
      </c>
      <c r="D13" s="18" t="s">
        <v>36</v>
      </c>
      <c r="E13" s="18">
        <v>31926.16</v>
      </c>
      <c r="F13" s="18">
        <v>17559.388000000003</v>
      </c>
      <c r="H13" s="4">
        <f t="shared" si="0"/>
        <v>17559.388000000003</v>
      </c>
    </row>
    <row r="14" spans="1:8" ht="54" x14ac:dyDescent="0.25">
      <c r="A14" s="18">
        <v>11</v>
      </c>
      <c r="B14" s="22" t="s">
        <v>18</v>
      </c>
      <c r="C14" s="18">
        <v>0.55000000000000004</v>
      </c>
      <c r="D14" s="18" t="s">
        <v>36</v>
      </c>
      <c r="E14" s="18">
        <v>10392.129999999999</v>
      </c>
      <c r="F14" s="18">
        <v>5715.6715000000004</v>
      </c>
      <c r="H14" s="4">
        <f t="shared" si="0"/>
        <v>5715.6715000000004</v>
      </c>
    </row>
    <row r="15" spans="1:8" x14ac:dyDescent="0.25">
      <c r="A15" s="18">
        <v>12</v>
      </c>
      <c r="B15" s="22" t="s">
        <v>20</v>
      </c>
      <c r="C15" s="18">
        <v>8.2880000000000003</v>
      </c>
      <c r="D15" s="18" t="s">
        <v>33</v>
      </c>
      <c r="E15" s="18">
        <v>100</v>
      </c>
      <c r="F15" s="18">
        <v>828.80000000000007</v>
      </c>
      <c r="H15" s="4">
        <f t="shared" si="0"/>
        <v>828.80000000000007</v>
      </c>
    </row>
    <row r="16" spans="1:8" x14ac:dyDescent="0.25">
      <c r="A16" s="25" t="s">
        <v>28</v>
      </c>
      <c r="B16" s="26"/>
      <c r="C16" s="26"/>
      <c r="D16" s="26"/>
      <c r="E16" s="27"/>
      <c r="F16" s="18">
        <v>85254.212393599999</v>
      </c>
      <c r="H16" s="4">
        <f>F16</f>
        <v>85254.212393599999</v>
      </c>
    </row>
    <row r="17" spans="1:8" x14ac:dyDescent="0.25">
      <c r="A17" s="25" t="s">
        <v>43</v>
      </c>
      <c r="B17" s="26"/>
      <c r="C17" s="26"/>
      <c r="D17" s="26"/>
      <c r="E17" s="27"/>
      <c r="F17" s="18">
        <v>17050.842478719998</v>
      </c>
      <c r="H17" s="4">
        <f>F17</f>
        <v>17050.842478719998</v>
      </c>
    </row>
    <row r="18" spans="1:8" x14ac:dyDescent="0.25">
      <c r="A18" s="28" t="s">
        <v>30</v>
      </c>
      <c r="B18" s="29"/>
      <c r="C18" s="29"/>
      <c r="D18" s="29"/>
      <c r="E18" s="30"/>
      <c r="F18" s="23">
        <v>102305.05487231999</v>
      </c>
      <c r="H18" s="53">
        <f>SUM(H4:H17)</f>
        <v>187559.26726592</v>
      </c>
    </row>
    <row r="19" spans="1:8" x14ac:dyDescent="0.25">
      <c r="A19" s="40"/>
      <c r="B19" s="41"/>
      <c r="C19" s="41"/>
      <c r="D19" s="41"/>
      <c r="E19" s="41"/>
      <c r="F19" s="42"/>
      <c r="H19" s="54"/>
    </row>
    <row r="20" spans="1:8" x14ac:dyDescent="0.25">
      <c r="A20" s="43"/>
      <c r="B20" s="44"/>
      <c r="C20" s="44"/>
      <c r="D20" s="44"/>
      <c r="E20" s="44"/>
      <c r="F20" s="45"/>
      <c r="H20" s="55"/>
    </row>
    <row r="21" spans="1:8" x14ac:dyDescent="0.25">
      <c r="A21" s="34" t="s">
        <v>10</v>
      </c>
      <c r="B21" s="35"/>
      <c r="C21" s="35"/>
      <c r="D21" s="35"/>
      <c r="E21" s="35"/>
      <c r="F21" s="36"/>
      <c r="H21" s="4"/>
    </row>
    <row r="22" spans="1:8" x14ac:dyDescent="0.25">
      <c r="A22" s="18">
        <v>1</v>
      </c>
      <c r="B22" s="22" t="s">
        <v>38</v>
      </c>
      <c r="C22" s="18">
        <v>0.08</v>
      </c>
      <c r="D22" s="18" t="s">
        <v>35</v>
      </c>
      <c r="E22" s="18">
        <v>14217.75</v>
      </c>
      <c r="F22" s="18">
        <v>1137.42</v>
      </c>
      <c r="H22" s="4">
        <f t="shared" si="0"/>
        <v>1137.42</v>
      </c>
    </row>
    <row r="23" spans="1:8" ht="54" x14ac:dyDescent="0.25">
      <c r="A23" s="18">
        <v>2</v>
      </c>
      <c r="B23" s="22" t="s">
        <v>13</v>
      </c>
      <c r="C23" s="18">
        <v>5.7600000000000004E-3</v>
      </c>
      <c r="D23" s="18" t="s">
        <v>32</v>
      </c>
      <c r="E23" s="18">
        <v>3666.72</v>
      </c>
      <c r="F23" s="18">
        <v>21.120307199999999</v>
      </c>
      <c r="H23" s="4">
        <f t="shared" si="0"/>
        <v>21.120307199999999</v>
      </c>
    </row>
    <row r="24" spans="1:8" x14ac:dyDescent="0.25">
      <c r="A24" s="18">
        <v>3</v>
      </c>
      <c r="B24" s="22" t="s">
        <v>14</v>
      </c>
      <c r="C24" s="18">
        <v>0.57599999999999996</v>
      </c>
      <c r="D24" s="18" t="s">
        <v>33</v>
      </c>
      <c r="E24" s="18">
        <v>110.92</v>
      </c>
      <c r="F24" s="18">
        <v>63.889919999999996</v>
      </c>
      <c r="H24" s="4">
        <f t="shared" si="0"/>
        <v>63.889919999999996</v>
      </c>
    </row>
    <row r="25" spans="1:8" ht="54" x14ac:dyDescent="0.25">
      <c r="A25" s="18">
        <v>4</v>
      </c>
      <c r="B25" s="22" t="s">
        <v>39</v>
      </c>
      <c r="C25" s="18">
        <v>0.93</v>
      </c>
      <c r="D25" s="18" t="s">
        <v>36</v>
      </c>
      <c r="E25" s="18">
        <v>10164.629999999999</v>
      </c>
      <c r="F25" s="18">
        <v>9453.1059000000005</v>
      </c>
      <c r="H25" s="4">
        <f t="shared" si="0"/>
        <v>9453.1059000000005</v>
      </c>
    </row>
    <row r="26" spans="1:8" ht="72" x14ac:dyDescent="0.25">
      <c r="A26" s="18">
        <v>5</v>
      </c>
      <c r="B26" s="22" t="s">
        <v>42</v>
      </c>
      <c r="C26" s="18">
        <v>5.9499999999999997E-2</v>
      </c>
      <c r="D26" s="18" t="s">
        <v>32</v>
      </c>
      <c r="E26" s="18">
        <v>3666.72</v>
      </c>
      <c r="F26" s="18">
        <v>218.16983999999997</v>
      </c>
      <c r="H26" s="4">
        <f t="shared" si="0"/>
        <v>218.16983999999997</v>
      </c>
    </row>
    <row r="27" spans="1:8" x14ac:dyDescent="0.25">
      <c r="A27" s="18">
        <v>6</v>
      </c>
      <c r="B27" s="22" t="s">
        <v>41</v>
      </c>
      <c r="C27" s="18">
        <v>5.95</v>
      </c>
      <c r="D27" s="18" t="s">
        <v>33</v>
      </c>
      <c r="E27" s="18">
        <v>100.39</v>
      </c>
      <c r="F27" s="18">
        <v>597.32050000000004</v>
      </c>
      <c r="H27" s="4">
        <f t="shared" si="0"/>
        <v>597.32050000000004</v>
      </c>
    </row>
    <row r="28" spans="1:8" ht="36" x14ac:dyDescent="0.25">
      <c r="A28" s="18">
        <v>7</v>
      </c>
      <c r="B28" s="22" t="s">
        <v>15</v>
      </c>
      <c r="C28" s="18">
        <v>124</v>
      </c>
      <c r="D28" s="18" t="s">
        <v>34</v>
      </c>
      <c r="E28" s="18">
        <v>440.86</v>
      </c>
      <c r="F28" s="18">
        <v>54666.64</v>
      </c>
      <c r="H28" s="4">
        <f t="shared" si="0"/>
        <v>54666.64</v>
      </c>
    </row>
    <row r="29" spans="1:8" ht="54" x14ac:dyDescent="0.25">
      <c r="A29" s="18">
        <v>8</v>
      </c>
      <c r="B29" s="22" t="s">
        <v>16</v>
      </c>
      <c r="C29" s="18">
        <v>0.08</v>
      </c>
      <c r="D29" s="18" t="s">
        <v>35</v>
      </c>
      <c r="E29" s="18">
        <v>57539.13</v>
      </c>
      <c r="F29" s="18">
        <v>4603.1304</v>
      </c>
      <c r="H29" s="4">
        <f t="shared" si="0"/>
        <v>4603.1304</v>
      </c>
    </row>
    <row r="30" spans="1:8" ht="36" x14ac:dyDescent="0.25">
      <c r="A30" s="18">
        <v>9</v>
      </c>
      <c r="B30" s="22" t="s">
        <v>19</v>
      </c>
      <c r="C30" s="18">
        <v>7.4399999999999994E-2</v>
      </c>
      <c r="D30" s="18" t="s">
        <v>31</v>
      </c>
      <c r="E30" s="18">
        <v>178629.82</v>
      </c>
      <c r="F30" s="18">
        <v>13290.058607999999</v>
      </c>
      <c r="H30" s="4">
        <f t="shared" si="0"/>
        <v>13290.058607999999</v>
      </c>
    </row>
    <row r="31" spans="1:8" ht="72" x14ac:dyDescent="0.25">
      <c r="A31" s="18">
        <v>10</v>
      </c>
      <c r="B31" s="22" t="s">
        <v>17</v>
      </c>
      <c r="C31" s="18">
        <v>0.93</v>
      </c>
      <c r="D31" s="18" t="s">
        <v>36</v>
      </c>
      <c r="E31" s="18">
        <v>31926.16</v>
      </c>
      <c r="F31" s="18">
        <v>29691.328800000003</v>
      </c>
      <c r="H31" s="4">
        <f t="shared" si="0"/>
        <v>29691.328800000003</v>
      </c>
    </row>
    <row r="32" spans="1:8" ht="54" x14ac:dyDescent="0.25">
      <c r="A32" s="18">
        <v>11</v>
      </c>
      <c r="B32" s="22" t="s">
        <v>18</v>
      </c>
      <c r="C32" s="18">
        <v>0.93</v>
      </c>
      <c r="D32" s="18" t="s">
        <v>36</v>
      </c>
      <c r="E32" s="18">
        <v>10392.129999999999</v>
      </c>
      <c r="F32" s="18">
        <v>9664.6808999999994</v>
      </c>
      <c r="H32" s="4">
        <f t="shared" si="0"/>
        <v>9664.6808999999994</v>
      </c>
    </row>
    <row r="33" spans="1:8" x14ac:dyDescent="0.25">
      <c r="A33" s="18">
        <v>12</v>
      </c>
      <c r="B33" s="22" t="s">
        <v>20</v>
      </c>
      <c r="C33" s="18">
        <v>7.1</v>
      </c>
      <c r="D33" s="18" t="s">
        <v>33</v>
      </c>
      <c r="E33" s="18">
        <v>100</v>
      </c>
      <c r="F33" s="18">
        <v>710</v>
      </c>
      <c r="H33" s="4">
        <f t="shared" si="0"/>
        <v>710</v>
      </c>
    </row>
    <row r="34" spans="1:8" x14ac:dyDescent="0.25">
      <c r="A34" s="25" t="s">
        <v>28</v>
      </c>
      <c r="B34" s="26"/>
      <c r="C34" s="26"/>
      <c r="D34" s="26"/>
      <c r="E34" s="27"/>
      <c r="F34" s="18">
        <v>124116.86517519999</v>
      </c>
      <c r="H34" s="4">
        <f>F34</f>
        <v>124116.86517519999</v>
      </c>
    </row>
    <row r="35" spans="1:8" x14ac:dyDescent="0.25">
      <c r="A35" s="25" t="s">
        <v>29</v>
      </c>
      <c r="B35" s="26"/>
      <c r="C35" s="26"/>
      <c r="D35" s="26"/>
      <c r="E35" s="27"/>
      <c r="F35" s="18">
        <v>24823.373035039996</v>
      </c>
      <c r="H35" s="4">
        <f>F35</f>
        <v>24823.373035039996</v>
      </c>
    </row>
    <row r="36" spans="1:8" x14ac:dyDescent="0.25">
      <c r="A36" s="28" t="s">
        <v>30</v>
      </c>
      <c r="B36" s="29"/>
      <c r="C36" s="29"/>
      <c r="D36" s="29"/>
      <c r="E36" s="30"/>
      <c r="F36" s="23">
        <v>148940.23821023997</v>
      </c>
      <c r="H36" s="53">
        <f>SUM(H22:H35)</f>
        <v>273057.10338543996</v>
      </c>
    </row>
    <row r="37" spans="1:8" x14ac:dyDescent="0.25">
      <c r="A37" s="40"/>
      <c r="B37" s="41"/>
      <c r="C37" s="41"/>
      <c r="D37" s="41"/>
      <c r="E37" s="41"/>
      <c r="F37" s="41"/>
      <c r="H37" s="54"/>
    </row>
    <row r="38" spans="1:8" x14ac:dyDescent="0.25">
      <c r="A38" s="43"/>
      <c r="B38" s="44"/>
      <c r="C38" s="44"/>
      <c r="D38" s="44"/>
      <c r="E38" s="44"/>
      <c r="F38" s="44"/>
      <c r="H38" s="55"/>
    </row>
    <row r="39" spans="1:8" x14ac:dyDescent="0.25">
      <c r="A39" s="34" t="s">
        <v>11</v>
      </c>
      <c r="B39" s="35"/>
      <c r="C39" s="35"/>
      <c r="D39" s="35"/>
      <c r="E39" s="35"/>
      <c r="F39" s="36"/>
      <c r="H39" s="4"/>
    </row>
    <row r="40" spans="1:8" ht="36" x14ac:dyDescent="0.25">
      <c r="A40" s="18">
        <v>1</v>
      </c>
      <c r="B40" s="22" t="s">
        <v>21</v>
      </c>
      <c r="C40" s="18">
        <v>7.2999999999999995E-2</v>
      </c>
      <c r="D40" s="18" t="s">
        <v>31</v>
      </c>
      <c r="E40" s="18">
        <v>7248.27</v>
      </c>
      <c r="F40" s="18">
        <v>529.12370999999996</v>
      </c>
      <c r="H40" s="4">
        <f t="shared" si="0"/>
        <v>529.12370999999996</v>
      </c>
    </row>
    <row r="41" spans="1:8" x14ac:dyDescent="0.25">
      <c r="A41" s="18">
        <v>2</v>
      </c>
      <c r="B41" s="22" t="s">
        <v>12</v>
      </c>
      <c r="C41" s="18">
        <v>3.5999999999999997E-2</v>
      </c>
      <c r="D41" s="18" t="s">
        <v>31</v>
      </c>
      <c r="E41" s="18">
        <v>35795.29</v>
      </c>
      <c r="F41" s="18">
        <v>1288.6304399999999</v>
      </c>
      <c r="H41" s="4">
        <f t="shared" si="0"/>
        <v>1288.6304399999999</v>
      </c>
    </row>
    <row r="42" spans="1:8" ht="36" x14ac:dyDescent="0.25">
      <c r="A42" s="18">
        <v>3</v>
      </c>
      <c r="B42" s="22" t="s">
        <v>22</v>
      </c>
      <c r="C42" s="18">
        <v>0.21340000000000001</v>
      </c>
      <c r="D42" s="18" t="s">
        <v>32</v>
      </c>
      <c r="E42" s="18">
        <v>3666.79</v>
      </c>
      <c r="F42" s="18">
        <v>782.49298599999997</v>
      </c>
      <c r="H42" s="4">
        <f t="shared" si="0"/>
        <v>782.49298599999997</v>
      </c>
    </row>
    <row r="43" spans="1:8" x14ac:dyDescent="0.25">
      <c r="A43" s="18">
        <v>4</v>
      </c>
      <c r="B43" s="22" t="s">
        <v>14</v>
      </c>
      <c r="C43" s="18">
        <v>21.34</v>
      </c>
      <c r="D43" s="18" t="s">
        <v>33</v>
      </c>
      <c r="E43" s="18">
        <v>116.61</v>
      </c>
      <c r="F43" s="18">
        <v>2488.4573999999998</v>
      </c>
      <c r="H43" s="4">
        <f t="shared" si="0"/>
        <v>2488.4573999999998</v>
      </c>
    </row>
    <row r="44" spans="1:8" x14ac:dyDescent="0.25">
      <c r="A44" s="18">
        <v>5</v>
      </c>
      <c r="B44" s="22" t="s">
        <v>23</v>
      </c>
      <c r="C44" s="18">
        <v>14</v>
      </c>
      <c r="D44" s="18" t="s">
        <v>34</v>
      </c>
      <c r="E44" s="18">
        <v>440.87</v>
      </c>
      <c r="F44" s="18">
        <v>6172.18</v>
      </c>
      <c r="H44" s="4">
        <f t="shared" si="0"/>
        <v>6172.18</v>
      </c>
    </row>
    <row r="45" spans="1:8" ht="36" x14ac:dyDescent="0.25">
      <c r="A45" s="18">
        <v>6</v>
      </c>
      <c r="B45" s="22" t="s">
        <v>24</v>
      </c>
      <c r="C45" s="18">
        <v>0.54</v>
      </c>
      <c r="D45" s="18" t="s">
        <v>35</v>
      </c>
      <c r="E45" s="18">
        <v>57539.13</v>
      </c>
      <c r="F45" s="18">
        <v>31071.1302</v>
      </c>
      <c r="H45" s="4">
        <f t="shared" si="0"/>
        <v>31071.1302</v>
      </c>
    </row>
    <row r="46" spans="1:8" ht="54" x14ac:dyDescent="0.25">
      <c r="A46" s="18">
        <v>7</v>
      </c>
      <c r="B46" s="22" t="s">
        <v>25</v>
      </c>
      <c r="C46" s="18">
        <v>0.62</v>
      </c>
      <c r="D46" s="18" t="s">
        <v>36</v>
      </c>
      <c r="E46" s="18">
        <v>31926.16</v>
      </c>
      <c r="F46" s="18">
        <v>19794.2192</v>
      </c>
      <c r="H46" s="4">
        <f t="shared" si="0"/>
        <v>19794.2192</v>
      </c>
    </row>
    <row r="47" spans="1:8" ht="36" x14ac:dyDescent="0.25">
      <c r="A47" s="18">
        <v>8</v>
      </c>
      <c r="B47" s="22" t="s">
        <v>26</v>
      </c>
      <c r="C47" s="18">
        <v>0.62</v>
      </c>
      <c r="D47" s="18" t="s">
        <v>36</v>
      </c>
      <c r="E47" s="18">
        <v>10392.129999999999</v>
      </c>
      <c r="F47" s="18">
        <v>6443.1205999999993</v>
      </c>
      <c r="H47" s="4">
        <f t="shared" si="0"/>
        <v>6443.1205999999993</v>
      </c>
    </row>
    <row r="48" spans="1:8" ht="36" x14ac:dyDescent="0.25">
      <c r="A48" s="18">
        <v>9</v>
      </c>
      <c r="B48" s="22" t="s">
        <v>27</v>
      </c>
      <c r="C48" s="18">
        <v>4.4699999999999997E-2</v>
      </c>
      <c r="D48" s="18" t="s">
        <v>31</v>
      </c>
      <c r="E48" s="18">
        <v>178629.82</v>
      </c>
      <c r="F48" s="18">
        <v>7984.7529539999996</v>
      </c>
      <c r="H48" s="4">
        <f t="shared" si="0"/>
        <v>7984.7529539999996</v>
      </c>
    </row>
    <row r="49" spans="1:8" x14ac:dyDescent="0.25">
      <c r="A49" s="18">
        <v>10</v>
      </c>
      <c r="B49" s="22" t="s">
        <v>20</v>
      </c>
      <c r="C49" s="18">
        <v>21.34</v>
      </c>
      <c r="D49" s="18" t="s">
        <v>33</v>
      </c>
      <c r="E49" s="18">
        <v>100</v>
      </c>
      <c r="F49" s="18">
        <v>2134</v>
      </c>
      <c r="H49" s="4">
        <f t="shared" si="0"/>
        <v>2134</v>
      </c>
    </row>
    <row r="50" spans="1:8" x14ac:dyDescent="0.25">
      <c r="A50" s="25" t="s">
        <v>28</v>
      </c>
      <c r="B50" s="26"/>
      <c r="C50" s="26"/>
      <c r="D50" s="26"/>
      <c r="E50" s="27"/>
      <c r="F50" s="18">
        <v>78688.107489999995</v>
      </c>
      <c r="H50" s="4">
        <f>F50</f>
        <v>78688.107489999995</v>
      </c>
    </row>
    <row r="51" spans="1:8" x14ac:dyDescent="0.25">
      <c r="A51" s="25" t="s">
        <v>29</v>
      </c>
      <c r="B51" s="26"/>
      <c r="C51" s="26"/>
      <c r="D51" s="26"/>
      <c r="E51" s="27"/>
      <c r="F51" s="18">
        <v>15737.621497999999</v>
      </c>
      <c r="H51" s="4">
        <f>F51</f>
        <v>15737.621497999999</v>
      </c>
    </row>
    <row r="52" spans="1:8" x14ac:dyDescent="0.25">
      <c r="A52" s="28" t="s">
        <v>30</v>
      </c>
      <c r="B52" s="29"/>
      <c r="C52" s="29"/>
      <c r="D52" s="29"/>
      <c r="E52" s="30"/>
      <c r="F52" s="23">
        <v>94425.728987999988</v>
      </c>
      <c r="H52" s="53">
        <f>SUM(H40:H51)</f>
        <v>173113.83647799998</v>
      </c>
    </row>
    <row r="53" spans="1:8" x14ac:dyDescent="0.25">
      <c r="A53" s="46"/>
      <c r="B53" s="47"/>
      <c r="C53" s="47"/>
      <c r="D53" s="47"/>
      <c r="E53" s="47"/>
      <c r="F53" s="48"/>
      <c r="H53" s="54"/>
    </row>
    <row r="54" spans="1:8" x14ac:dyDescent="0.25">
      <c r="A54" s="49"/>
      <c r="B54" s="50"/>
      <c r="C54" s="50"/>
      <c r="D54" s="50"/>
      <c r="E54" s="50"/>
      <c r="F54" s="51"/>
      <c r="H54" s="55"/>
    </row>
    <row r="55" spans="1:8" x14ac:dyDescent="0.25">
      <c r="A55" s="34" t="s">
        <v>37</v>
      </c>
      <c r="B55" s="35"/>
      <c r="C55" s="35"/>
      <c r="D55" s="35"/>
      <c r="E55" s="35"/>
      <c r="F55" s="36"/>
      <c r="H55" s="4"/>
    </row>
    <row r="56" spans="1:8" x14ac:dyDescent="0.25">
      <c r="A56" s="18">
        <v>1</v>
      </c>
      <c r="B56" s="22" t="s">
        <v>38</v>
      </c>
      <c r="C56" s="18">
        <v>0.1</v>
      </c>
      <c r="D56" s="18" t="s">
        <v>35</v>
      </c>
      <c r="E56" s="18">
        <v>14217.75</v>
      </c>
      <c r="F56" s="18">
        <v>1421.7750000000001</v>
      </c>
      <c r="G56" s="7"/>
      <c r="H56" s="4">
        <f t="shared" si="0"/>
        <v>1421.7750000000001</v>
      </c>
    </row>
    <row r="57" spans="1:8" x14ac:dyDescent="0.25">
      <c r="A57" s="18">
        <v>2</v>
      </c>
      <c r="B57" s="22" t="s">
        <v>12</v>
      </c>
      <c r="C57" s="18">
        <v>0.03</v>
      </c>
      <c r="D57" s="18" t="s">
        <v>31</v>
      </c>
      <c r="E57" s="18">
        <v>35795.29</v>
      </c>
      <c r="F57" s="18">
        <v>1073.8587</v>
      </c>
      <c r="G57" s="7"/>
      <c r="H57" s="4">
        <f t="shared" si="0"/>
        <v>1073.8587</v>
      </c>
    </row>
    <row r="58" spans="1:8" ht="54" x14ac:dyDescent="0.25">
      <c r="A58" s="18">
        <v>3</v>
      </c>
      <c r="B58" s="22" t="s">
        <v>13</v>
      </c>
      <c r="C58" s="18">
        <v>7.8600000000000003E-2</v>
      </c>
      <c r="D58" s="18" t="s">
        <v>32</v>
      </c>
      <c r="E58" s="18">
        <v>3666.72</v>
      </c>
      <c r="F58" s="18">
        <v>288.20419199999998</v>
      </c>
      <c r="G58" s="7"/>
      <c r="H58" s="4">
        <f t="shared" si="0"/>
        <v>288.20419199999998</v>
      </c>
    </row>
    <row r="59" spans="1:8" x14ac:dyDescent="0.25">
      <c r="A59" s="18">
        <v>4</v>
      </c>
      <c r="B59" s="22" t="s">
        <v>14</v>
      </c>
      <c r="C59" s="18">
        <v>7.86</v>
      </c>
      <c r="D59" s="18" t="s">
        <v>33</v>
      </c>
      <c r="E59" s="18">
        <v>110.92</v>
      </c>
      <c r="F59" s="18">
        <v>871.83120000000008</v>
      </c>
      <c r="G59" s="7"/>
      <c r="H59" s="4">
        <f t="shared" si="0"/>
        <v>871.83120000000008</v>
      </c>
    </row>
    <row r="60" spans="1:8" ht="54" x14ac:dyDescent="0.25">
      <c r="A60" s="18">
        <v>5</v>
      </c>
      <c r="B60" s="22" t="s">
        <v>39</v>
      </c>
      <c r="C60" s="18">
        <v>0.68</v>
      </c>
      <c r="D60" s="18" t="s">
        <v>36</v>
      </c>
      <c r="E60" s="18">
        <v>10164.629999999999</v>
      </c>
      <c r="F60" s="18">
        <v>6911.9484000000002</v>
      </c>
      <c r="G60" s="7"/>
      <c r="H60" s="4">
        <f t="shared" si="0"/>
        <v>6911.9484000000002</v>
      </c>
    </row>
    <row r="61" spans="1:8" ht="72" x14ac:dyDescent="0.25">
      <c r="A61" s="18">
        <v>6</v>
      </c>
      <c r="B61" s="22" t="s">
        <v>40</v>
      </c>
      <c r="C61" s="18">
        <v>2.3400000000000001E-2</v>
      </c>
      <c r="D61" s="18" t="s">
        <v>32</v>
      </c>
      <c r="E61" s="18">
        <v>3666.72</v>
      </c>
      <c r="F61" s="18">
        <v>85.801248000000001</v>
      </c>
      <c r="G61" s="7"/>
      <c r="H61" s="4">
        <f t="shared" si="0"/>
        <v>85.801248000000001</v>
      </c>
    </row>
    <row r="62" spans="1:8" x14ac:dyDescent="0.25">
      <c r="A62" s="18">
        <v>7</v>
      </c>
      <c r="B62" s="22" t="s">
        <v>41</v>
      </c>
      <c r="C62" s="18">
        <v>2.34</v>
      </c>
      <c r="D62" s="18" t="s">
        <v>33</v>
      </c>
      <c r="E62" s="18">
        <v>100.39</v>
      </c>
      <c r="F62" s="18">
        <v>234.9126</v>
      </c>
      <c r="G62" s="7"/>
      <c r="H62" s="4">
        <f t="shared" si="0"/>
        <v>234.9126</v>
      </c>
    </row>
    <row r="63" spans="1:8" ht="36" x14ac:dyDescent="0.25">
      <c r="A63" s="18">
        <v>8</v>
      </c>
      <c r="B63" s="22" t="s">
        <v>15</v>
      </c>
      <c r="C63" s="18">
        <v>75</v>
      </c>
      <c r="D63" s="18" t="s">
        <v>34</v>
      </c>
      <c r="E63" s="18">
        <v>440.86</v>
      </c>
      <c r="F63" s="18">
        <v>33064.5</v>
      </c>
      <c r="G63" s="7"/>
      <c r="H63" s="4">
        <f t="shared" si="0"/>
        <v>33064.5</v>
      </c>
    </row>
    <row r="64" spans="1:8" ht="54" x14ac:dyDescent="0.25">
      <c r="A64" s="18">
        <v>9</v>
      </c>
      <c r="B64" s="22" t="s">
        <v>16</v>
      </c>
      <c r="C64" s="18">
        <v>0.04</v>
      </c>
      <c r="D64" s="18" t="s">
        <v>35</v>
      </c>
      <c r="E64" s="18">
        <v>57539.13</v>
      </c>
      <c r="F64" s="18">
        <v>2301.5652</v>
      </c>
      <c r="G64" s="7"/>
      <c r="H64" s="4">
        <f t="shared" si="0"/>
        <v>2301.5652</v>
      </c>
    </row>
    <row r="65" spans="1:8" ht="36" x14ac:dyDescent="0.25">
      <c r="A65" s="18">
        <v>10</v>
      </c>
      <c r="B65" s="22" t="s">
        <v>19</v>
      </c>
      <c r="C65" s="18">
        <v>5.6000000000000001E-2</v>
      </c>
      <c r="D65" s="18" t="s">
        <v>31</v>
      </c>
      <c r="E65" s="18">
        <v>178629.82</v>
      </c>
      <c r="F65" s="18">
        <v>10003.269920000001</v>
      </c>
      <c r="G65" s="7"/>
      <c r="H65" s="4">
        <f t="shared" si="0"/>
        <v>10003.269920000001</v>
      </c>
    </row>
    <row r="66" spans="1:8" ht="72" x14ac:dyDescent="0.25">
      <c r="A66" s="18">
        <v>11</v>
      </c>
      <c r="B66" s="22" t="s">
        <v>17</v>
      </c>
      <c r="C66" s="18">
        <v>0.7</v>
      </c>
      <c r="D66" s="18" t="s">
        <v>36</v>
      </c>
      <c r="E66" s="18">
        <v>31926.16</v>
      </c>
      <c r="F66" s="18">
        <v>22348.311999999998</v>
      </c>
      <c r="G66" s="7"/>
      <c r="H66" s="4">
        <f t="shared" si="0"/>
        <v>22348.311999999998</v>
      </c>
    </row>
    <row r="67" spans="1:8" ht="54" x14ac:dyDescent="0.25">
      <c r="A67" s="18">
        <v>12</v>
      </c>
      <c r="B67" s="22" t="s">
        <v>18</v>
      </c>
      <c r="C67" s="18">
        <v>0.7</v>
      </c>
      <c r="D67" s="18" t="s">
        <v>36</v>
      </c>
      <c r="E67" s="18">
        <v>10392.129999999999</v>
      </c>
      <c r="F67" s="18">
        <v>7274.4909999999991</v>
      </c>
      <c r="G67" s="7"/>
      <c r="H67" s="4">
        <f t="shared" si="0"/>
        <v>7274.4909999999991</v>
      </c>
    </row>
    <row r="68" spans="1:8" x14ac:dyDescent="0.25">
      <c r="A68" s="18">
        <v>13</v>
      </c>
      <c r="B68" s="22" t="s">
        <v>20</v>
      </c>
      <c r="C68" s="18">
        <v>10.199999999999999</v>
      </c>
      <c r="D68" s="18" t="s">
        <v>33</v>
      </c>
      <c r="E68" s="18">
        <v>100</v>
      </c>
      <c r="F68" s="18">
        <v>1019.9999999999999</v>
      </c>
      <c r="G68" s="7"/>
      <c r="H68" s="4">
        <f t="shared" si="0"/>
        <v>1019.9999999999999</v>
      </c>
    </row>
    <row r="69" spans="1:8" x14ac:dyDescent="0.25">
      <c r="A69" s="18"/>
      <c r="B69" s="22" t="s">
        <v>28</v>
      </c>
      <c r="C69" s="18"/>
      <c r="D69" s="18"/>
      <c r="E69" s="18"/>
      <c r="F69" s="18">
        <v>86900.469459999993</v>
      </c>
      <c r="H69" s="4">
        <f>F69</f>
        <v>86900.469459999993</v>
      </c>
    </row>
    <row r="70" spans="1:8" x14ac:dyDescent="0.25">
      <c r="A70" s="18"/>
      <c r="B70" s="22" t="s">
        <v>29</v>
      </c>
      <c r="C70" s="18"/>
      <c r="D70" s="18"/>
      <c r="E70" s="18"/>
      <c r="F70" s="18">
        <v>17380.093891999997</v>
      </c>
      <c r="H70" s="4">
        <f>F70</f>
        <v>17380.093891999997</v>
      </c>
    </row>
    <row r="71" spans="1:8" x14ac:dyDescent="0.25">
      <c r="A71" s="18"/>
      <c r="B71" s="24" t="s">
        <v>30</v>
      </c>
      <c r="C71" s="6"/>
      <c r="D71" s="6"/>
      <c r="E71" s="6"/>
      <c r="F71" s="23">
        <v>104280.56335199998</v>
      </c>
      <c r="H71" s="53">
        <f>SUM(H61:H70)</f>
        <v>180613.41532</v>
      </c>
    </row>
    <row r="72" spans="1:8" x14ac:dyDescent="0.25">
      <c r="A72" s="37"/>
      <c r="B72" s="38"/>
      <c r="C72" s="38"/>
      <c r="D72" s="38"/>
      <c r="E72" s="38"/>
      <c r="F72" s="39"/>
      <c r="H72" s="4"/>
    </row>
    <row r="73" spans="1:8" x14ac:dyDescent="0.25">
      <c r="A73" s="11" t="s">
        <v>6</v>
      </c>
      <c r="B73" s="12"/>
      <c r="C73" s="12"/>
      <c r="D73" s="12"/>
      <c r="E73" s="13"/>
      <c r="F73" s="5">
        <f>F18+F36+F52+F71</f>
        <v>449951.58542255987</v>
      </c>
      <c r="H73" s="4">
        <f>H71+H52+H36+H18</f>
        <v>814343.62244935986</v>
      </c>
    </row>
    <row r="74" spans="1:8" x14ac:dyDescent="0.25">
      <c r="A74" s="14" t="s">
        <v>8</v>
      </c>
      <c r="B74" s="15"/>
      <c r="C74" s="15"/>
      <c r="D74" s="15"/>
      <c r="E74" s="16"/>
      <c r="F74" s="5">
        <f>F73*0.1</f>
        <v>44995.158542255987</v>
      </c>
      <c r="H74" s="4">
        <f>H75-H73</f>
        <v>81434.362244936056</v>
      </c>
    </row>
    <row r="75" spans="1:8" x14ac:dyDescent="0.25">
      <c r="A75" s="8" t="s">
        <v>5</v>
      </c>
      <c r="B75" s="9"/>
      <c r="C75" s="9"/>
      <c r="D75" s="9"/>
      <c r="E75" s="10"/>
      <c r="F75" s="17">
        <f>F73+F74</f>
        <v>494946.74396481586</v>
      </c>
      <c r="H75" s="53">
        <f>H73*1.1</f>
        <v>895777.98469429591</v>
      </c>
    </row>
  </sheetData>
  <mergeCells count="24">
    <mergeCell ref="A55:F55"/>
    <mergeCell ref="A72:F72"/>
    <mergeCell ref="H19:H20"/>
    <mergeCell ref="H37:H38"/>
    <mergeCell ref="H53:H54"/>
    <mergeCell ref="A39:F39"/>
    <mergeCell ref="A50:E50"/>
    <mergeCell ref="A51:E51"/>
    <mergeCell ref="A52:E52"/>
    <mergeCell ref="A53:F54"/>
    <mergeCell ref="A1:F1"/>
    <mergeCell ref="A73:E73"/>
    <mergeCell ref="A74:E74"/>
    <mergeCell ref="A16:E16"/>
    <mergeCell ref="A17:E17"/>
    <mergeCell ref="A18:E18"/>
    <mergeCell ref="A34:E34"/>
    <mergeCell ref="A35:E35"/>
    <mergeCell ref="A36:E36"/>
    <mergeCell ref="A3:F3"/>
    <mergeCell ref="A21:F21"/>
    <mergeCell ref="A19:F20"/>
    <mergeCell ref="A37:F38"/>
    <mergeCell ref="A75:E7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2021-06-10T12:45:02Z</dcterms:modified>
</cp:coreProperties>
</file>